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tabRatio="950" activeTab="0"/>
  </bookViews>
  <sheets>
    <sheet name="GC" sheetId="1" r:id="rId1"/>
    <sheet name="Contents" sheetId="2" r:id="rId2"/>
    <sheet name="Examples_SC" sheetId="3" r:id="rId3"/>
    <sheet name="Basic_Example_BA" sheetId="4" r:id="rId4"/>
    <sheet name="Multiple_Criteria_Example_BA" sheetId="5" r:id="rId5"/>
    <sheet name="Equality_Example_BA" sheetId="6" r:id="rId6"/>
    <sheet name="Unique_Example_BA" sheetId="7" r:id="rId7"/>
    <sheet name="Comprehensive_Example_BA" sheetId="8" r:id="rId8"/>
  </sheets>
  <definedNames>
    <definedName name="HL_Home">'Contents'!$B$1</definedName>
    <definedName name="Model_Name">'GC'!$C$10</definedName>
    <definedName name="_xlnm.Print_Area" localSheetId="3">'Basic_Example_BA'!$B$1:$S$39</definedName>
    <definedName name="_xlnm.Print_Area" localSheetId="7">'Comprehensive_Example_BA'!$B$1:$S$46</definedName>
    <definedName name="_xlnm.Print_Area" localSheetId="1">'Contents'!$B$1:$Q$15</definedName>
    <definedName name="_xlnm.Print_Area" localSheetId="5">'Equality_Example_BA'!$B$1:$S$37</definedName>
    <definedName name="_xlnm.Print_Area" localSheetId="2">'Examples_SC'!$B$1:$P$30</definedName>
    <definedName name="_xlnm.Print_Area" localSheetId="0">'GC'!$B$1:$P$30</definedName>
    <definedName name="_xlnm.Print_Area" localSheetId="4">'Multiple_Criteria_Example_BA'!$B$1:$S$40</definedName>
    <definedName name="_xlnm.Print_Area" localSheetId="6">'Unique_Example_BA'!$B$1:$S$46</definedName>
    <definedName name="_xlnm.Print_Titles" localSheetId="3">'Basic_Example_BA'!$1:$6</definedName>
    <definedName name="_xlnm.Print_Titles" localSheetId="7">'Comprehensive_Example_BA'!$1:$6</definedName>
    <definedName name="_xlnm.Print_Titles" localSheetId="1">'Contents'!$1:$7</definedName>
    <definedName name="_xlnm.Print_Titles" localSheetId="5">'Equality_Example_BA'!$1:$6</definedName>
    <definedName name="_xlnm.Print_Titles" localSheetId="4">'Multiple_Criteria_Example_BA'!$1:$6</definedName>
    <definedName name="_xlnm.Print_Titles" localSheetId="6">'Unique_Example_BA'!$1:$6</definedName>
  </definedNames>
  <calcPr fullCalcOnLoad="1"/>
</workbook>
</file>

<file path=xl/sharedStrings.xml><?xml version="1.0" encoding="utf-8"?>
<sst xmlns="http://schemas.openxmlformats.org/spreadsheetml/2006/main" count="136" uniqueCount="90">
  <si>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</si>
  <si>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</si>
  <si>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</si>
  <si>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</si>
  <si>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</si>
  <si>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</si>
  <si>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</si>
  <si>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</si>
  <si>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</si>
  <si>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ç</t>
  </si>
  <si>
    <t>è</t>
  </si>
  <si>
    <t>Section Cover Notes:</t>
  </si>
  <si>
    <t>SC</t>
  </si>
  <si>
    <t>Section 1.</t>
  </si>
  <si>
    <t>a.</t>
  </si>
  <si>
    <t xml:space="preserve">  Page  </t>
  </si>
  <si>
    <t>Total Pages:</t>
  </si>
  <si>
    <t>SumProduct Pty Ltd</t>
  </si>
  <si>
    <t>Any queries, please e-mail:</t>
  </si>
  <si>
    <t>liam.bastick@sumproduct.com</t>
  </si>
  <si>
    <t>Website:</t>
  </si>
  <si>
    <t>www.sumproduct.com</t>
  </si>
  <si>
    <t>For past articles visit:</t>
  </si>
  <si>
    <t>SUMPRODUCT Examples</t>
  </si>
  <si>
    <t>Presenting SUMPRODUCT examples by SumProduct!</t>
  </si>
  <si>
    <t>Various examples.</t>
  </si>
  <si>
    <t>BA</t>
  </si>
  <si>
    <t>Dummy Database</t>
  </si>
  <si>
    <t>Business Unit</t>
  </si>
  <si>
    <t>Product Type</t>
  </si>
  <si>
    <t>Sales</t>
  </si>
  <si>
    <t>X</t>
  </si>
  <si>
    <t>Y</t>
  </si>
  <si>
    <t>Z</t>
  </si>
  <si>
    <t>SUMPRODUCT Illustration</t>
  </si>
  <si>
    <t>Solution</t>
  </si>
  <si>
    <t>Pricing Point</t>
  </si>
  <si>
    <t># of Sales</t>
  </si>
  <si>
    <t>Total Sales</t>
  </si>
  <si>
    <t>Comprehensive Example</t>
  </si>
  <si>
    <t>Equality Example</t>
  </si>
  <si>
    <t>Unique Example</t>
  </si>
  <si>
    <t>Basic Example</t>
  </si>
  <si>
    <t>Multiple Criteria Example</t>
  </si>
  <si>
    <t>Data</t>
  </si>
  <si>
    <t>Product costing model for a retail bank</t>
  </si>
  <si>
    <t>Test</t>
  </si>
  <si>
    <t>Type</t>
  </si>
  <si>
    <t>No. of apps per week</t>
  </si>
  <si>
    <t>Application Prep (Hours)</t>
  </si>
  <si>
    <t>Processing time (Hours)</t>
  </si>
  <si>
    <t>Review Time (Hours)</t>
  </si>
  <si>
    <t>Materials Prep (Hours)</t>
  </si>
  <si>
    <t>Back office costs ($)</t>
  </si>
  <si>
    <t>Front office costs($)</t>
  </si>
  <si>
    <t>Transaction account</t>
  </si>
  <si>
    <t>Standard</t>
  </si>
  <si>
    <t>Savings account</t>
  </si>
  <si>
    <t>Budget</t>
  </si>
  <si>
    <t>Credit card</t>
  </si>
  <si>
    <t>Mortgage</t>
  </si>
  <si>
    <t>Costs</t>
  </si>
  <si>
    <t>Cost / Hour ($)</t>
  </si>
  <si>
    <t>Value</t>
  </si>
  <si>
    <t>Various Data</t>
  </si>
  <si>
    <t>Totals</t>
  </si>
  <si>
    <t>Summary Report</t>
  </si>
  <si>
    <t>Total</t>
  </si>
  <si>
    <t>Total cost</t>
  </si>
  <si>
    <t>Accounts</t>
  </si>
  <si>
    <t>Avg cost</t>
  </si>
  <si>
    <t>Array</t>
  </si>
  <si>
    <t>No of unique entries</t>
  </si>
  <si>
    <t>0,-2,1,1</t>
  </si>
  <si>
    <t>How?</t>
  </si>
  <si>
    <t>Again it returns an array but this time each value in the array represents a count of the numbers in the array using each value</t>
  </si>
  <si>
    <t>of the array as a criteria.</t>
  </si>
  <si>
    <t>That is, there are two values of 1, two of 2, four of 3 and one of blank.</t>
  </si>
  <si>
    <t>The TRUE and FALSE array is then divided by the count array:</t>
  </si>
  <si>
    <t>Invoice No.</t>
  </si>
  <si>
    <t>Checked No.</t>
  </si>
  <si>
    <t>Amt</t>
  </si>
  <si>
    <t>Authorised to Pay</t>
  </si>
  <si>
    <t>b.</t>
  </si>
  <si>
    <t>c.</t>
  </si>
  <si>
    <t>d.</t>
  </si>
  <si>
    <t>e.</t>
  </si>
  <si>
    <t>Say your range F12:F21 contains the values:</t>
  </si>
  <si>
    <t>The first part of the formula (F12:F21&lt;&gt;"") returns an array of TRUE or FALSE depending on whether the cell contains an entry.</t>
  </si>
  <si>
    <t xml:space="preserve">The second part COUNTIF(F12:F21,F12:F21&amp;"") uses one of the more unusual ways of using COUNTIF.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</si>
</sst>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##0_);\(###0\);_(###0_)"/>
    <numFmt numFmtId="165" formatCode="d/m/yy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)d/m/yy_)"/>
    <numFmt numFmtId="171" formatCode="_(#,##0_);\(#,##0\);_(&quot;-&quot;_)"/>
    <numFmt numFmtId="172" formatCode="0."/>
    <numFmt numFmtId="173" formatCode="#,##0."/>
    <numFmt numFmtId="174" formatCode="_(&quot;$&quot;#,##0_);\(&quot;$&quot;#,##0\);_(&quot;-&quot;_)"/>
    <numFmt numFmtId="175" formatCode="_(#,##0.00_);\(#,##0.00\);_(&quot;-&quot;_)"/>
    <numFmt numFmtId="176" formatCode="#,##0.0"/>
    <numFmt numFmtId="177" formatCode="000000"/>
  </numFmts>
  <fonts count="68">
    <font>
      <sz val="8"/>
      <name val="Arial"/>
      <family val="0"/>
    </font>
    <font>
      <b/>
      <sz val="14"/>
      <name val="Arial"/>
      <family val="0"/>
    </font>
    <font>
      <b/>
      <sz val="13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u val="single"/>
      <sz val="8"/>
      <color indexed="56"/>
      <name val="Arial"/>
      <family val="0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0"/>
    </font>
    <font>
      <b/>
      <u val="single"/>
      <sz val="9"/>
      <color indexed="56"/>
      <name val="Arial"/>
      <family val="0"/>
    </font>
    <font>
      <u val="single"/>
      <sz val="8"/>
      <color indexed="56"/>
      <name val="Arial"/>
      <family val="0"/>
    </font>
    <font>
      <u val="single"/>
      <sz val="7.5"/>
      <color indexed="56"/>
      <name val="Arial"/>
      <family val="0"/>
    </font>
    <font>
      <sz val="8"/>
      <name val="Tahoma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4"/>
      <color indexed="60"/>
      <name val="Arial"/>
      <family val="0"/>
    </font>
    <font>
      <b/>
      <sz val="8"/>
      <color indexed="60"/>
      <name val="Arial"/>
      <family val="0"/>
    </font>
    <font>
      <sz val="8"/>
      <color indexed="60"/>
      <name val="Arial"/>
      <family val="0"/>
    </font>
    <font>
      <sz val="8"/>
      <color indexed="9"/>
      <name val="Arial"/>
      <family val="0"/>
    </font>
    <font>
      <u val="single"/>
      <sz val="8"/>
      <color indexed="12"/>
      <name val="Arial"/>
      <family val="0"/>
    </font>
    <font>
      <b/>
      <sz val="10"/>
      <color indexed="60"/>
      <name val="Arial"/>
      <family val="0"/>
    </font>
    <font>
      <sz val="8"/>
      <color indexed="18"/>
      <name val="Arial"/>
      <family val="0"/>
    </font>
    <font>
      <b/>
      <sz val="13"/>
      <color indexed="60"/>
      <name val="Arial"/>
      <family val="0"/>
    </font>
    <font>
      <sz val="8"/>
      <color indexed="59"/>
      <name val="Arial"/>
      <family val="0"/>
    </font>
    <font>
      <b/>
      <sz val="9.5"/>
      <color indexed="56"/>
      <name val="Arial"/>
      <family val="0"/>
    </font>
    <font>
      <sz val="8"/>
      <color indexed="56"/>
      <name val="Arial"/>
      <family val="0"/>
    </font>
    <font>
      <b/>
      <sz val="9"/>
      <color indexed="60"/>
      <name val="Arial"/>
      <family val="0"/>
    </font>
    <font>
      <b/>
      <sz val="12"/>
      <color indexed="60"/>
      <name val="Arial"/>
      <family val="2"/>
    </font>
    <font>
      <b/>
      <sz val="10"/>
      <color indexed="59"/>
      <name val="Arial"/>
      <family val="0"/>
    </font>
    <font>
      <sz val="8"/>
      <color indexed="63"/>
      <name val="Tahoma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0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26"/>
      <name val="Cambria"/>
      <family val="2"/>
    </font>
    <font>
      <sz val="11"/>
      <color indexed="10"/>
      <name val="Calibri"/>
      <family val="2"/>
    </font>
    <font>
      <b/>
      <u val="single"/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0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169" fontId="0" fillId="0" borderId="1">
      <alignment horizontal="center" vertical="center"/>
      <protection locked="0"/>
    </xf>
    <xf numFmtId="165" fontId="0" fillId="0" borderId="1">
      <alignment horizontal="center" vertical="center"/>
      <protection locked="0"/>
    </xf>
    <xf numFmtId="168" fontId="0" fillId="0" borderId="1">
      <alignment horizontal="center" vertical="center"/>
      <protection locked="0"/>
    </xf>
    <xf numFmtId="166" fontId="0" fillId="0" borderId="1">
      <alignment horizontal="center" vertical="center"/>
      <protection locked="0"/>
    </xf>
    <xf numFmtId="167" fontId="0" fillId="0" borderId="1">
      <alignment horizontal="center" vertical="center"/>
      <protection locked="0"/>
    </xf>
    <xf numFmtId="164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69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168" fontId="0" fillId="0" borderId="1">
      <alignment horizontal="right" vertical="center"/>
      <protection locked="0"/>
    </xf>
    <xf numFmtId="166" fontId="0" fillId="0" borderId="1">
      <alignment horizontal="right" vertical="center"/>
      <protection locked="0"/>
    </xf>
    <xf numFmtId="167" fontId="0" fillId="0" borderId="1">
      <alignment horizontal="right" vertical="center"/>
      <protection locked="0"/>
    </xf>
    <xf numFmtId="164" fontId="0" fillId="0" borderId="1">
      <alignment horizontal="right" vertical="center"/>
      <protection locked="0"/>
    </xf>
    <xf numFmtId="0" fontId="55" fillId="26" borderId="0" applyNumberFormat="0" applyBorder="0" applyAlignment="0" applyProtection="0"/>
    <xf numFmtId="0" fontId="56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69" fontId="0" fillId="0" borderId="0" applyFill="0" applyBorder="0">
      <alignment horizontal="center" vertical="center"/>
      <protection/>
    </xf>
    <xf numFmtId="165" fontId="0" fillId="0" borderId="0" applyFill="0" applyBorder="0">
      <alignment horizontal="center" vertical="center"/>
      <protection/>
    </xf>
    <xf numFmtId="168" fontId="0" fillId="0" borderId="0" applyFill="0" applyBorder="0">
      <alignment horizontal="center" vertical="center"/>
      <protection/>
    </xf>
    <xf numFmtId="166" fontId="0" fillId="0" borderId="0" applyFill="0" applyBorder="0">
      <alignment horizontal="center" vertical="center"/>
      <protection/>
    </xf>
    <xf numFmtId="167" fontId="0" fillId="0" borderId="0" applyFill="0" applyBorder="0">
      <alignment horizontal="center" vertical="center"/>
      <protection/>
    </xf>
    <xf numFmtId="164" fontId="0" fillId="0" borderId="0" applyFill="0" applyBorder="0">
      <alignment horizontal="center" vertical="center"/>
      <protection/>
    </xf>
    <xf numFmtId="0" fontId="5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6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61" fillId="30" borderId="2" applyNumberFormat="0" applyAlignment="0" applyProtection="0"/>
    <xf numFmtId="0" fontId="62" fillId="0" borderId="4" applyNumberFormat="0" applyFill="0" applyAlignment="0" applyProtection="0"/>
    <xf numFmtId="0" fontId="6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1" fontId="0" fillId="0" borderId="5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63" fillId="31" borderId="0" applyNumberFormat="0" applyBorder="0" applyAlignment="0" applyProtection="0"/>
    <xf numFmtId="0" fontId="0" fillId="32" borderId="6" applyNumberFormat="0" applyFont="0" applyAlignment="0" applyProtection="0"/>
    <xf numFmtId="0" fontId="64" fillId="27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69" fontId="20" fillId="0" borderId="0" applyFill="0" applyBorder="0">
      <alignment horizontal="right" vertical="center"/>
      <protection/>
    </xf>
    <xf numFmtId="170" fontId="20" fillId="0" borderId="0" applyFill="0" applyBorder="0">
      <alignment horizontal="right"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20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1" fillId="0" borderId="0" applyFill="0" applyBorder="0">
      <alignment horizontal="left" vertical="center"/>
      <protection locked="0"/>
    </xf>
    <xf numFmtId="0" fontId="16" fillId="0" borderId="0" applyFill="0" applyBorder="0">
      <alignment horizontal="left" vertical="center"/>
      <protection/>
    </xf>
    <xf numFmtId="168" fontId="20" fillId="0" borderId="0" applyFill="0" applyBorder="0">
      <alignment horizontal="right" vertical="center"/>
      <protection/>
    </xf>
    <xf numFmtId="0" fontId="20" fillId="0" borderId="0" applyFill="0" applyBorder="0">
      <alignment vertical="center"/>
      <protection/>
    </xf>
    <xf numFmtId="0" fontId="13" fillId="0" borderId="0" applyFill="0" applyBorder="0">
      <alignment vertical="center"/>
      <protection/>
    </xf>
    <xf numFmtId="166" fontId="20" fillId="0" borderId="0" applyFill="0" applyBorder="0">
      <alignment horizontal="right" vertical="center"/>
      <protection/>
    </xf>
    <xf numFmtId="167" fontId="20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66" fontId="15" fillId="0" borderId="0" applyFill="0" applyBorder="0">
      <alignment horizontal="left" vertical="center"/>
      <protection/>
    </xf>
    <xf numFmtId="0" fontId="14" fillId="0" borderId="0" applyFill="0" applyBorder="0">
      <alignment horizontal="left" vertical="center"/>
      <protection/>
    </xf>
    <xf numFmtId="164" fontId="20" fillId="0" borderId="0" applyFill="0" applyBorder="0">
      <alignment horizontal="right" vertical="center"/>
      <protection/>
    </xf>
    <xf numFmtId="169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168" fontId="0" fillId="0" borderId="0" applyFill="0" applyBorder="0">
      <alignment horizontal="right" vertical="center"/>
      <protection/>
    </xf>
    <xf numFmtId="166" fontId="0" fillId="0" borderId="0" applyFill="0" applyBorder="0">
      <alignment horizontal="right" vertical="center"/>
      <protection/>
    </xf>
    <xf numFmtId="167" fontId="0" fillId="0" borderId="0" applyFill="0" applyBorder="0">
      <alignment horizontal="right" vertical="center"/>
      <protection/>
    </xf>
    <xf numFmtId="164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65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2" fillId="0" borderId="0" xfId="114" applyFont="1">
      <alignment horizontal="left" vertical="center"/>
      <protection/>
    </xf>
    <xf numFmtId="0" fontId="23" fillId="0" borderId="0" xfId="71" applyFont="1" applyAlignment="1">
      <alignment horizontal="left" vertical="center"/>
      <protection/>
    </xf>
    <xf numFmtId="0" fontId="24" fillId="0" borderId="0" xfId="72" applyFont="1" applyAlignment="1">
      <alignment horizontal="left" vertical="center"/>
      <protection/>
    </xf>
    <xf numFmtId="0" fontId="3" fillId="0" borderId="0" xfId="82" applyFont="1">
      <alignment horizontal="left" vertical="center"/>
      <protection/>
    </xf>
    <xf numFmtId="0" fontId="25" fillId="0" borderId="0" xfId="72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2" fillId="0" borderId="0" xfId="114" applyFont="1" applyProtection="1">
      <alignment horizontal="left" vertical="center"/>
      <protection locked="0"/>
    </xf>
    <xf numFmtId="0" fontId="8" fillId="0" borderId="0" xfId="74" applyAlignment="1">
      <alignment horizontal="right" vertical="center"/>
      <protection locked="0"/>
    </xf>
    <xf numFmtId="0" fontId="8" fillId="0" borderId="0" xfId="74" applyAlignment="1">
      <alignment horizontal="left" vertical="center"/>
      <protection locked="0"/>
    </xf>
    <xf numFmtId="0" fontId="0" fillId="33" borderId="0" xfId="0" applyFill="1" applyAlignment="1">
      <alignment/>
    </xf>
    <xf numFmtId="0" fontId="3" fillId="33" borderId="0" xfId="82" applyFont="1" applyFill="1">
      <alignment horizontal="left" vertical="center"/>
      <protection/>
    </xf>
    <xf numFmtId="0" fontId="22" fillId="33" borderId="0" xfId="114" applyFont="1" applyFill="1">
      <alignment horizontal="left" vertical="center"/>
      <protection/>
    </xf>
    <xf numFmtId="0" fontId="0" fillId="33" borderId="0" xfId="0" applyFill="1" applyAlignment="1" applyProtection="1">
      <alignment/>
      <protection locked="0"/>
    </xf>
    <xf numFmtId="0" fontId="8" fillId="33" borderId="0" xfId="74" applyFill="1">
      <alignment horizontal="center" vertical="center"/>
      <protection locked="0"/>
    </xf>
    <xf numFmtId="0" fontId="8" fillId="33" borderId="0" xfId="74" applyFill="1" applyAlignment="1">
      <alignment horizontal="right" vertical="center"/>
      <protection locked="0"/>
    </xf>
    <xf numFmtId="0" fontId="8" fillId="33" borderId="0" xfId="74" applyFill="1" applyAlignment="1">
      <alignment horizontal="left" vertical="center"/>
      <protection locked="0"/>
    </xf>
    <xf numFmtId="0" fontId="0" fillId="33" borderId="0" xfId="0" applyFill="1" applyAlignment="1">
      <alignment horizontal="left"/>
    </xf>
    <xf numFmtId="0" fontId="23" fillId="33" borderId="0" xfId="71" applyFont="1" applyFill="1" applyAlignment="1">
      <alignment horizontal="center" vertical="center"/>
      <protection/>
    </xf>
    <xf numFmtId="0" fontId="29" fillId="0" borderId="0" xfId="113" applyFont="1">
      <alignment horizontal="left" vertical="center"/>
      <protection/>
    </xf>
    <xf numFmtId="0" fontId="28" fillId="33" borderId="0" xfId="72" applyFont="1" applyFill="1" applyAlignment="1" applyProtection="1">
      <alignment horizontal="left" vertical="center"/>
      <protection locked="0"/>
    </xf>
    <xf numFmtId="0" fontId="0" fillId="0" borderId="9" xfId="0" applyBorder="1" applyAlignment="1">
      <alignment/>
    </xf>
    <xf numFmtId="0" fontId="8" fillId="0" borderId="0" xfId="74" applyBorder="1">
      <alignment horizontal="center" vertical="center"/>
      <protection locked="0"/>
    </xf>
    <xf numFmtId="0" fontId="0" fillId="0" borderId="0" xfId="0" applyBorder="1" applyAlignment="1">
      <alignment/>
    </xf>
    <xf numFmtId="0" fontId="27" fillId="0" borderId="9" xfId="69" applyFont="1" applyBorder="1" applyAlignment="1">
      <alignment horizontal="left" vertical="center"/>
      <protection/>
    </xf>
    <xf numFmtId="0" fontId="27" fillId="0" borderId="9" xfId="69" applyFont="1" applyBorder="1" applyAlignment="1">
      <alignment horizontal="center" vertical="center"/>
      <protection/>
    </xf>
    <xf numFmtId="171" fontId="0" fillId="0" borderId="0" xfId="0" applyNumberFormat="1" applyAlignment="1">
      <alignment/>
    </xf>
    <xf numFmtId="171" fontId="32" fillId="0" borderId="0" xfId="118" applyNumberFormat="1" applyFont="1" applyAlignment="1">
      <alignment horizontal="center" vertical="center"/>
      <protection locked="0"/>
    </xf>
    <xf numFmtId="0" fontId="33" fillId="0" borderId="0" xfId="70" applyFont="1" applyAlignment="1">
      <alignment horizontal="left" vertical="center"/>
      <protection/>
    </xf>
    <xf numFmtId="171" fontId="33" fillId="0" borderId="10" xfId="70" applyNumberFormat="1" applyFont="1" applyBorder="1" applyAlignment="1">
      <alignment horizontal="center" vertical="center"/>
      <protection/>
    </xf>
    <xf numFmtId="0" fontId="22" fillId="0" borderId="0" xfId="114" applyFont="1">
      <alignment horizontal="left" vertical="center"/>
      <protection/>
    </xf>
    <xf numFmtId="0" fontId="34" fillId="0" borderId="0" xfId="82" applyFont="1">
      <alignment horizontal="left" vertical="center"/>
      <protection/>
    </xf>
    <xf numFmtId="0" fontId="23" fillId="0" borderId="0" xfId="71" applyFont="1" applyAlignment="1">
      <alignment horizontal="left" vertical="center"/>
      <protection/>
    </xf>
    <xf numFmtId="0" fontId="24" fillId="0" borderId="0" xfId="72" applyFont="1" applyAlignment="1">
      <alignment horizontal="left" vertical="center"/>
      <protection/>
    </xf>
    <xf numFmtId="0" fontId="4" fillId="33" borderId="0" xfId="69" applyFont="1" applyFill="1">
      <alignment vertical="center"/>
      <protection/>
    </xf>
    <xf numFmtId="0" fontId="33" fillId="33" borderId="0" xfId="70" applyFont="1" applyFill="1">
      <alignment vertical="center"/>
      <protection/>
    </xf>
    <xf numFmtId="0" fontId="24" fillId="0" borderId="1" xfId="45" applyFont="1" applyAlignment="1">
      <alignment horizontal="center" vertical="center"/>
      <protection locked="0"/>
    </xf>
    <xf numFmtId="174" fontId="24" fillId="0" borderId="1" xfId="46" applyNumberFormat="1" applyFont="1" applyAlignment="1">
      <alignment horizontal="center" vertical="center"/>
      <protection locked="0"/>
    </xf>
    <xf numFmtId="0" fontId="6" fillId="33" borderId="0" xfId="71" applyFont="1" applyFill="1">
      <alignment vertical="center"/>
      <protection/>
    </xf>
    <xf numFmtId="174" fontId="6" fillId="33" borderId="0" xfId="55" applyNumberFormat="1" applyFont="1" applyFill="1">
      <alignment horizontal="center" vertical="center"/>
      <protection/>
    </xf>
    <xf numFmtId="0" fontId="23" fillId="33" borderId="0" xfId="71" applyFont="1" applyFill="1">
      <alignment vertical="center"/>
      <protection/>
    </xf>
    <xf numFmtId="174" fontId="6" fillId="34" borderId="11" xfId="55" applyNumberFormat="1" applyFont="1" applyFill="1" applyBorder="1">
      <alignment horizontal="center" vertical="center"/>
      <protection/>
    </xf>
    <xf numFmtId="0" fontId="23" fillId="33" borderId="0" xfId="71" applyFont="1" applyFill="1" applyAlignment="1" quotePrefix="1">
      <alignment horizontal="center" vertical="center"/>
      <protection/>
    </xf>
    <xf numFmtId="171" fontId="0" fillId="33" borderId="0" xfId="110" applyNumberFormat="1" applyFont="1" applyFill="1">
      <alignment horizontal="right" vertical="center"/>
      <protection/>
    </xf>
    <xf numFmtId="171" fontId="6" fillId="33" borderId="11" xfId="0" applyNumberFormat="1" applyFont="1" applyFill="1" applyBorder="1" applyAlignment="1">
      <alignment/>
    </xf>
    <xf numFmtId="0" fontId="35" fillId="33" borderId="0" xfId="69" applyFont="1" applyFill="1">
      <alignment vertical="center"/>
      <protection/>
    </xf>
    <xf numFmtId="0" fontId="23" fillId="33" borderId="0" xfId="71" applyFont="1" applyFill="1" applyAlignment="1">
      <alignment horizontal="left" wrapText="1"/>
      <protection/>
    </xf>
    <xf numFmtId="0" fontId="23" fillId="33" borderId="0" xfId="71" applyFont="1" applyFill="1" applyAlignment="1">
      <alignment horizontal="center" wrapText="1"/>
      <protection/>
    </xf>
    <xf numFmtId="0" fontId="6" fillId="33" borderId="0" xfId="71" applyFont="1" applyFill="1" applyAlignment="1">
      <alignment horizontal="center" vertical="center" wrapText="1"/>
      <protection/>
    </xf>
    <xf numFmtId="0" fontId="24" fillId="0" borderId="1" xfId="45" applyFont="1">
      <alignment vertical="center"/>
      <protection locked="0"/>
    </xf>
    <xf numFmtId="171" fontId="24" fillId="0" borderId="1" xfId="49" applyNumberFormat="1" applyFont="1">
      <alignment horizontal="right" vertical="center"/>
      <protection locked="0"/>
    </xf>
    <xf numFmtId="166" fontId="24" fillId="0" borderId="1" xfId="49" applyFont="1">
      <alignment horizontal="right" vertical="center"/>
      <protection locked="0"/>
    </xf>
    <xf numFmtId="174" fontId="24" fillId="0" borderId="1" xfId="46" applyNumberFormat="1" applyFont="1">
      <alignment horizontal="right" vertical="center"/>
      <protection locked="0"/>
    </xf>
    <xf numFmtId="0" fontId="24" fillId="33" borderId="0" xfId="72" applyFont="1" applyFill="1">
      <alignment vertical="center"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35" fillId="0" borderId="14" xfId="69" applyFont="1" applyFill="1" applyBorder="1">
      <alignment vertical="center"/>
      <protection/>
    </xf>
    <xf numFmtId="0" fontId="0" fillId="0" borderId="15" xfId="0" applyBorder="1" applyAlignment="1">
      <alignment/>
    </xf>
    <xf numFmtId="0" fontId="27" fillId="0" borderId="14" xfId="69" applyFont="1" applyBorder="1">
      <alignment vertical="center"/>
      <protection/>
    </xf>
    <xf numFmtId="0" fontId="6" fillId="0" borderId="0" xfId="71" applyFont="1" applyBorder="1">
      <alignment vertical="center"/>
      <protection/>
    </xf>
    <xf numFmtId="0" fontId="0" fillId="0" borderId="14" xfId="0" applyBorder="1" applyAlignment="1">
      <alignment/>
    </xf>
    <xf numFmtId="0" fontId="6" fillId="0" borderId="0" xfId="71" applyFont="1" applyBorder="1" applyAlignment="1">
      <alignment horizontal="left" wrapText="1"/>
      <protection/>
    </xf>
    <xf numFmtId="0" fontId="6" fillId="0" borderId="0" xfId="71" applyFont="1" applyBorder="1" applyAlignment="1">
      <alignment horizontal="center" wrapText="1"/>
      <protection/>
    </xf>
    <xf numFmtId="0" fontId="0" fillId="0" borderId="0" xfId="72" applyFont="1" applyBorder="1">
      <alignment vertical="center"/>
      <protection/>
    </xf>
    <xf numFmtId="171" fontId="0" fillId="0" borderId="0" xfId="110" applyNumberFormat="1" applyFont="1" applyBorder="1">
      <alignment horizontal="right" vertical="center"/>
      <protection/>
    </xf>
    <xf numFmtId="166" fontId="0" fillId="0" borderId="0" xfId="110" applyFont="1" applyBorder="1">
      <alignment horizontal="right" vertical="center"/>
      <protection/>
    </xf>
    <xf numFmtId="174" fontId="0" fillId="0" borderId="0" xfId="107" applyNumberFormat="1" applyFont="1" applyBorder="1">
      <alignment horizontal="right" vertical="center"/>
      <protection/>
    </xf>
    <xf numFmtId="0" fontId="23" fillId="0" borderId="0" xfId="71" applyFont="1" applyBorder="1">
      <alignment vertical="center"/>
      <protection/>
    </xf>
    <xf numFmtId="171" fontId="6" fillId="0" borderId="11" xfId="0" applyNumberFormat="1" applyFont="1" applyFill="1" applyBorder="1" applyAlignment="1">
      <alignment/>
    </xf>
    <xf numFmtId="174" fontId="6" fillId="0" borderId="11" xfId="107" applyNumberFormat="1" applyFont="1" applyFill="1" applyBorder="1">
      <alignment horizontal="right" vertical="center"/>
      <protection/>
    </xf>
    <xf numFmtId="0" fontId="36" fillId="0" borderId="15" xfId="100" applyFont="1" applyBorder="1">
      <alignment vertical="center"/>
      <protection/>
    </xf>
    <xf numFmtId="0" fontId="0" fillId="0" borderId="0" xfId="0" applyFill="1" applyBorder="1" applyAlignment="1">
      <alignment/>
    </xf>
    <xf numFmtId="0" fontId="4" fillId="0" borderId="16" xfId="0" applyFont="1" applyFill="1" applyBorder="1" applyAlignment="1">
      <alignment/>
    </xf>
    <xf numFmtId="0" fontId="23" fillId="0" borderId="9" xfId="71" applyFont="1" applyFill="1" applyBorder="1" applyAlignment="1">
      <alignment horizontal="right" vertical="center"/>
      <protection/>
    </xf>
    <xf numFmtId="0" fontId="6" fillId="0" borderId="9" xfId="71" applyFont="1" applyFill="1" applyBorder="1" applyAlignment="1">
      <alignment horizontal="right" vertical="center"/>
      <protection/>
    </xf>
    <xf numFmtId="0" fontId="24" fillId="0" borderId="15" xfId="72" applyFont="1" applyFill="1" applyBorder="1" applyAlignment="1">
      <alignment horizontal="right" vertical="center"/>
      <protection/>
    </xf>
    <xf numFmtId="0" fontId="36" fillId="0" borderId="0" xfId="100" applyFont="1" applyBorder="1">
      <alignment vertical="center"/>
      <protection/>
    </xf>
    <xf numFmtId="176" fontId="0" fillId="0" borderId="0" xfId="0" applyNumberFormat="1" applyFill="1" applyBorder="1" applyAlignment="1">
      <alignment/>
    </xf>
    <xf numFmtId="171" fontId="0" fillId="0" borderId="17" xfId="110" applyNumberFormat="1" applyFont="1" applyFill="1" applyBorder="1">
      <alignment horizontal="right" vertical="center"/>
      <protection/>
    </xf>
    <xf numFmtId="171" fontId="0" fillId="0" borderId="0" xfId="110" applyNumberFormat="1" applyFont="1" applyFill="1" applyBorder="1">
      <alignment horizontal="right" vertical="center"/>
      <protection/>
    </xf>
    <xf numFmtId="0" fontId="23" fillId="0" borderId="13" xfId="71" applyFont="1" applyFill="1" applyBorder="1" applyAlignment="1">
      <alignment horizontal="right" vertical="center"/>
      <protection/>
    </xf>
    <xf numFmtId="174" fontId="0" fillId="0" borderId="18" xfId="107" applyNumberFormat="1" applyFont="1" applyFill="1" applyBorder="1">
      <alignment horizontal="right" vertical="center"/>
      <protection/>
    </xf>
    <xf numFmtId="174" fontId="0" fillId="0" borderId="11" xfId="107" applyNumberFormat="1" applyFont="1" applyFill="1" applyBorder="1">
      <alignment horizontal="right" vertical="center"/>
      <protection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171" fontId="24" fillId="0" borderId="1" xfId="49" applyNumberFormat="1" applyFont="1" applyAlignment="1">
      <alignment horizontal="center" vertical="center"/>
      <protection locked="0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23" fillId="0" borderId="0" xfId="71" applyFont="1" applyFill="1" applyBorder="1">
      <alignment vertical="center"/>
      <protection/>
    </xf>
    <xf numFmtId="0" fontId="37" fillId="0" borderId="0" xfId="0" applyFont="1" applyFill="1" applyBorder="1" applyAlignment="1">
      <alignment horizontal="right"/>
    </xf>
    <xf numFmtId="177" fontId="24" fillId="0" borderId="1" xfId="45" applyNumberFormat="1" applyFont="1" applyAlignment="1">
      <alignment horizontal="center" vertical="center"/>
      <protection locked="0"/>
    </xf>
    <xf numFmtId="174" fontId="0" fillId="34" borderId="12" xfId="107" applyNumberFormat="1" applyFont="1" applyFill="1" applyBorder="1">
      <alignment horizontal="right" vertical="center"/>
      <protection/>
    </xf>
    <xf numFmtId="174" fontId="0" fillId="34" borderId="10" xfId="107" applyNumberFormat="1" applyFont="1" applyFill="1" applyBorder="1">
      <alignment horizontal="right" vertical="center"/>
      <protection/>
    </xf>
    <xf numFmtId="171" fontId="30" fillId="34" borderId="5" xfId="110" applyNumberFormat="1" applyFont="1" applyFill="1" applyBorder="1" applyAlignment="1">
      <alignment horizontal="center" vertical="center"/>
      <protection/>
    </xf>
    <xf numFmtId="171" fontId="31" fillId="0" borderId="0" xfId="116" applyNumberFormat="1" applyFont="1" applyAlignment="1" quotePrefix="1">
      <alignment horizontal="center" vertical="center"/>
      <protection locked="0"/>
    </xf>
    <xf numFmtId="0" fontId="7" fillId="0" borderId="0" xfId="76">
      <alignment horizontal="left" vertical="center"/>
      <protection locked="0"/>
    </xf>
    <xf numFmtId="171" fontId="11" fillId="0" borderId="0" xfId="118" applyNumberFormat="1" applyAlignment="1" quotePrefix="1">
      <alignment horizontal="right" vertical="center"/>
      <protection locked="0"/>
    </xf>
    <xf numFmtId="171" fontId="11" fillId="0" borderId="0" xfId="118" applyNumberFormat="1" quotePrefix="1">
      <alignment horizontal="left" vertical="center"/>
      <protection locked="0"/>
    </xf>
    <xf numFmtId="173" fontId="9" fillId="0" borderId="0" xfId="116" applyNumberFormat="1" applyAlignment="1" quotePrefix="1">
      <alignment horizontal="right" vertical="center"/>
      <protection locked="0"/>
    </xf>
    <xf numFmtId="0" fontId="9" fillId="0" borderId="0" xfId="116" quotePrefix="1">
      <alignment horizontal="left" vertical="center"/>
      <protection locked="0"/>
    </xf>
    <xf numFmtId="0" fontId="7" fillId="33" borderId="0" xfId="76" applyFill="1">
      <alignment horizontal="left" vertical="center"/>
      <protection locked="0"/>
    </xf>
    <xf numFmtId="0" fontId="30" fillId="0" borderId="0" xfId="72" applyFont="1" applyBorder="1">
      <alignment vertical="center"/>
      <protection/>
    </xf>
    <xf numFmtId="0" fontId="0" fillId="0" borderId="0" xfId="72" applyFont="1" applyBorder="1">
      <alignment vertical="center"/>
      <protection/>
    </xf>
    <xf numFmtId="0" fontId="0" fillId="0" borderId="15" xfId="72" applyFont="1" applyBorder="1">
      <alignment vertical="center"/>
      <protection/>
    </xf>
    <xf numFmtId="0" fontId="30" fillId="0" borderId="0" xfId="72" applyFont="1" applyFill="1" applyBorder="1">
      <alignment vertical="center"/>
      <protection/>
    </xf>
    <xf numFmtId="0" fontId="0" fillId="0" borderId="0" xfId="72" applyFont="1" applyFill="1" applyBorder="1">
      <alignment vertical="center"/>
      <protection/>
    </xf>
    <xf numFmtId="0" fontId="0" fillId="0" borderId="15" xfId="72" applyFont="1" applyFill="1" applyBorder="1">
      <alignment vertical="center"/>
      <protection/>
    </xf>
    <xf numFmtId="0" fontId="24" fillId="0" borderId="0" xfId="72" applyFont="1" applyBorder="1">
      <alignment vertical="center"/>
      <protection/>
    </xf>
    <xf numFmtId="0" fontId="24" fillId="0" borderId="15" xfId="72" applyFont="1" applyBorder="1">
      <alignment vertical="center"/>
      <protection/>
    </xf>
    <xf numFmtId="0" fontId="24" fillId="0" borderId="0" xfId="72" applyFont="1" applyFill="1" applyBorder="1">
      <alignment vertical="center"/>
      <protection/>
    </xf>
    <xf numFmtId="0" fontId="24" fillId="0" borderId="15" xfId="72" applyFont="1" applyFill="1" applyBorder="1">
      <alignment vertical="center"/>
      <protection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Arrow" xfId="74"/>
    <cellStyle name="Hyperlink Check" xfId="75"/>
    <cellStyle name="Hyperlink Text" xfId="76"/>
    <cellStyle name="Input" xfId="77"/>
    <cellStyle name="Linked Cell" xfId="78"/>
    <cellStyle name="Lookup Table Heading" xfId="79"/>
    <cellStyle name="Lookup Table Label" xfId="80"/>
    <cellStyle name="Lookup Table Number" xfId="81"/>
    <cellStyle name="Model Name" xfId="82"/>
    <cellStyle name="Neutral" xfId="83"/>
    <cellStyle name="Note" xfId="84"/>
    <cellStyle name="Output" xfId="85"/>
    <cellStyle name="Percent" xfId="86"/>
    <cellStyle name="Period Title" xfId="87"/>
    <cellStyle name="Presentation Currency" xfId="88"/>
    <cellStyle name="Presentation Date" xfId="89"/>
    <cellStyle name="Presentation Heading 1" xfId="90"/>
    <cellStyle name="Presentation Heading 2" xfId="91"/>
    <cellStyle name="Presentation Heading 3" xfId="92"/>
    <cellStyle name="Presentation Heading 4" xfId="93"/>
    <cellStyle name="Presentation Hyperlink Arrow" xfId="94"/>
    <cellStyle name="Presentation Hyperlink Check" xfId="95"/>
    <cellStyle name="Presentation Hyperlink Text" xfId="96"/>
    <cellStyle name="Presentation Model Name" xfId="97"/>
    <cellStyle name="Presentation Multiple" xfId="98"/>
    <cellStyle name="Presentation Normal" xfId="99"/>
    <cellStyle name="Presentation Normal_BPM-BCG-Consolidated Examples-010909 FOR PRACTICAL-FIN" xfId="100"/>
    <cellStyle name="Presentation Number" xfId="101"/>
    <cellStyle name="Presentation Percentage" xfId="102"/>
    <cellStyle name="Presentation Period Title" xfId="103"/>
    <cellStyle name="Presentation Section Number" xfId="104"/>
    <cellStyle name="Presentation Sheet Title" xfId="105"/>
    <cellStyle name="Presentation Year" xfId="106"/>
    <cellStyle name="Right Currency" xfId="107"/>
    <cellStyle name="Right Date" xfId="108"/>
    <cellStyle name="Right Multiple" xfId="109"/>
    <cellStyle name="Right Number" xfId="110"/>
    <cellStyle name="Right Percentage" xfId="111"/>
    <cellStyle name="Right Year" xfId="112"/>
    <cellStyle name="Section Number" xfId="113"/>
    <cellStyle name="Sheet Title" xfId="114"/>
    <cellStyle name="Title" xfId="115"/>
    <cellStyle name="TOC 1" xfId="116"/>
    <cellStyle name="TOC 2" xfId="117"/>
    <cellStyle name="TOC 3" xfId="118"/>
    <cellStyle name="TOC 4" xfId="119"/>
    <cellStyle name="Total" xfId="120"/>
    <cellStyle name="Warning Text" xfId="121"/>
  </cellStyles>
  <dxfs count="2">
    <dxf>
      <font>
        <b/>
        <i/>
        <color indexed="62"/>
      </font>
      <fill>
        <patternFill>
          <bgColor indexed="58"/>
        </patternFill>
      </fill>
    </dxf>
    <dxf>
      <font>
        <b/>
        <i/>
        <color rgb="FFFFFF78"/>
      </font>
      <fill>
        <patternFill>
          <bgColor rgb="FFCB284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8</xdr:row>
      <xdr:rowOff>0</xdr:rowOff>
    </xdr:from>
    <xdr:ext cx="2819400" cy="1438275"/>
    <xdr:sp>
      <xdr:nvSpPr>
        <xdr:cNvPr id="1" name="Text Box 2"/>
        <xdr:cNvSpPr txBox="1">
          <a:spLocks noChangeArrowheads="1"/>
        </xdr:cNvSpPr>
      </xdr:nvSpPr>
      <xdr:spPr>
        <a:xfrm>
          <a:off x="4429125" y="114300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  <xdr:twoCellAnchor editAs="oneCell">
    <xdr:from>
      <xdr:col>2</xdr:col>
      <xdr:colOff>0</xdr:colOff>
      <xdr:row>12</xdr:row>
      <xdr:rowOff>0</xdr:rowOff>
    </xdr:from>
    <xdr:to>
      <xdr:col>6</xdr:col>
      <xdr:colOff>485775</xdr:colOff>
      <xdr:row>17</xdr:row>
      <xdr:rowOff>0</xdr:rowOff>
    </xdr:to>
    <xdr:pic>
      <xdr:nvPicPr>
        <xdr:cNvPr id="2" name="Picture 4" descr="SP Logo 0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hyperlink" Target="http://www.sumproduct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5" t="s">
        <v>2</v>
      </c>
    </row>
    <row r="9" ht="18">
      <c r="C9" s="30" t="s">
        <v>17</v>
      </c>
    </row>
    <row r="10" ht="15.75">
      <c r="C10" s="31" t="s">
        <v>23</v>
      </c>
    </row>
    <row r="11" spans="3:6" ht="11.25">
      <c r="C11" s="98" t="s">
        <v>3</v>
      </c>
      <c r="D11" s="98"/>
      <c r="E11" s="98"/>
      <c r="F11" s="98"/>
    </row>
    <row r="19" ht="11.25">
      <c r="C19" s="32" t="s">
        <v>0</v>
      </c>
    </row>
    <row r="21" ht="11.25">
      <c r="C21" s="32" t="s">
        <v>1</v>
      </c>
    </row>
    <row r="22" ht="11.25">
      <c r="C22" s="33" t="s">
        <v>24</v>
      </c>
    </row>
    <row r="23" ht="11.25">
      <c r="C23" s="33"/>
    </row>
    <row r="24" spans="3:9" ht="11.25">
      <c r="C24" s="33" t="s">
        <v>18</v>
      </c>
      <c r="G24" s="98" t="s">
        <v>19</v>
      </c>
      <c r="H24" s="98"/>
      <c r="I24" s="98"/>
    </row>
    <row r="25" spans="3:9" ht="11.25">
      <c r="C25" s="33" t="s">
        <v>20</v>
      </c>
      <c r="G25" s="98" t="s">
        <v>21</v>
      </c>
      <c r="H25" s="98"/>
      <c r="I25" s="98"/>
    </row>
    <row r="26" spans="3:9" ht="11.25">
      <c r="C26" s="33" t="s">
        <v>22</v>
      </c>
      <c r="G26" s="98" t="s">
        <v>21</v>
      </c>
      <c r="H26" s="98"/>
      <c r="I26" s="98"/>
    </row>
  </sheetData>
  <sheetProtection/>
  <mergeCells count="4">
    <mergeCell ref="G25:I25"/>
    <mergeCell ref="G26:I26"/>
    <mergeCell ref="C11:F11"/>
    <mergeCell ref="G24:I24"/>
  </mergeCells>
  <hyperlinks>
    <hyperlink ref="G24" r:id="rId1" display="liam.bastick@sumproduct.com"/>
    <hyperlink ref="G25" r:id="rId2" display="www.sumproduct.com"/>
    <hyperlink ref="G26" r:id="rId3" display="www.sumproduct.com"/>
    <hyperlink ref="C11" location="HL_Home" tooltip="Go to Table of Contents" display="HL_Home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8">
      <c r="A1" s="5" t="s">
        <v>8</v>
      </c>
      <c r="B1" s="7" t="s">
        <v>4</v>
      </c>
    </row>
    <row r="2" ht="15.75">
      <c r="B2" s="4" t="str">
        <f>Model_Name</f>
        <v>SUMPRODUCT Examples</v>
      </c>
    </row>
    <row r="3" spans="2:9" ht="11.25">
      <c r="B3" s="98" t="s">
        <v>5</v>
      </c>
      <c r="C3" s="98"/>
      <c r="D3" s="98"/>
      <c r="E3" s="98"/>
      <c r="F3" s="98"/>
      <c r="G3" s="98"/>
      <c r="H3" s="98"/>
      <c r="I3" s="98"/>
    </row>
    <row r="6" spans="1:17" s="23" customFormat="1" ht="12.75">
      <c r="A6" s="22" t="s">
        <v>6</v>
      </c>
      <c r="B6" s="24" t="s">
        <v>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5" t="s">
        <v>15</v>
      </c>
    </row>
    <row r="7" ht="11.25">
      <c r="B7" s="6"/>
    </row>
    <row r="8" spans="2:17" ht="18.75" customHeight="1">
      <c r="B8" s="101">
        <v>1</v>
      </c>
      <c r="C8" s="101"/>
      <c r="D8" s="102" t="str">
        <f>Examples_SC!C9</f>
        <v>SUMPRODUCT Examples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97">
        <v>3</v>
      </c>
    </row>
    <row r="9" spans="6:17" s="26" customFormat="1" ht="11.25" outlineLevel="1">
      <c r="F9" s="99" t="s">
        <v>14</v>
      </c>
      <c r="G9" s="99"/>
      <c r="H9" s="100" t="str">
        <f>Basic_Example_BA!B1</f>
        <v>Basic Example</v>
      </c>
      <c r="I9" s="100"/>
      <c r="J9" s="100"/>
      <c r="K9" s="100"/>
      <c r="L9" s="100"/>
      <c r="M9" s="100"/>
      <c r="N9" s="100"/>
      <c r="O9" s="100"/>
      <c r="P9" s="100"/>
      <c r="Q9" s="27">
        <v>4</v>
      </c>
    </row>
    <row r="10" spans="6:17" s="26" customFormat="1" ht="11.25" outlineLevel="1">
      <c r="F10" s="99" t="s">
        <v>83</v>
      </c>
      <c r="G10" s="99"/>
      <c r="H10" s="100" t="str">
        <f>Multiple_Criteria_Example_BA!B1</f>
        <v>Multiple Criteria Example</v>
      </c>
      <c r="I10" s="100"/>
      <c r="J10" s="100"/>
      <c r="K10" s="100"/>
      <c r="L10" s="100"/>
      <c r="M10" s="100"/>
      <c r="N10" s="100"/>
      <c r="O10" s="100"/>
      <c r="P10" s="100"/>
      <c r="Q10" s="27">
        <v>5</v>
      </c>
    </row>
    <row r="11" spans="6:17" s="26" customFormat="1" ht="11.25" outlineLevel="1">
      <c r="F11" s="99" t="s">
        <v>84</v>
      </c>
      <c r="G11" s="99"/>
      <c r="H11" s="100" t="str">
        <f>Equality_Example_BA!B1</f>
        <v>Equality Example</v>
      </c>
      <c r="I11" s="100"/>
      <c r="J11" s="100"/>
      <c r="K11" s="100"/>
      <c r="L11" s="100"/>
      <c r="M11" s="100"/>
      <c r="N11" s="100"/>
      <c r="O11" s="100"/>
      <c r="P11" s="100"/>
      <c r="Q11" s="27">
        <v>6</v>
      </c>
    </row>
    <row r="12" spans="6:17" s="26" customFormat="1" ht="11.25" outlineLevel="1">
      <c r="F12" s="99" t="s">
        <v>85</v>
      </c>
      <c r="G12" s="99"/>
      <c r="H12" s="100" t="str">
        <f>Unique_Example_BA!B1</f>
        <v>Unique Example</v>
      </c>
      <c r="I12" s="100"/>
      <c r="J12" s="100"/>
      <c r="K12" s="100"/>
      <c r="L12" s="100"/>
      <c r="M12" s="100"/>
      <c r="N12" s="100"/>
      <c r="O12" s="100"/>
      <c r="P12" s="100"/>
      <c r="Q12" s="27">
        <v>7</v>
      </c>
    </row>
    <row r="13" spans="6:17" s="26" customFormat="1" ht="11.25" outlineLevel="1">
      <c r="F13" s="99" t="s">
        <v>86</v>
      </c>
      <c r="G13" s="99"/>
      <c r="H13" s="100" t="str">
        <f>Comprehensive_Example_BA!B1</f>
        <v>Comprehensive Example</v>
      </c>
      <c r="I13" s="100"/>
      <c r="J13" s="100"/>
      <c r="K13" s="100"/>
      <c r="L13" s="100"/>
      <c r="M13" s="100"/>
      <c r="N13" s="100"/>
      <c r="O13" s="100"/>
      <c r="P13" s="100"/>
      <c r="Q13" s="27">
        <v>8</v>
      </c>
    </row>
    <row r="15" spans="2:17" ht="12">
      <c r="B15" s="28" t="s">
        <v>16</v>
      </c>
      <c r="Q15" s="29">
        <v>8</v>
      </c>
    </row>
  </sheetData>
  <sheetProtection/>
  <mergeCells count="13">
    <mergeCell ref="B8:C8"/>
    <mergeCell ref="D8:P8"/>
    <mergeCell ref="H10:P10"/>
    <mergeCell ref="F11:G11"/>
    <mergeCell ref="H11:P11"/>
    <mergeCell ref="B3:I3"/>
    <mergeCell ref="F13:G13"/>
    <mergeCell ref="H13:P13"/>
    <mergeCell ref="F9:G9"/>
    <mergeCell ref="H9:P9"/>
    <mergeCell ref="F10:G10"/>
    <mergeCell ref="F12:G12"/>
    <mergeCell ref="H12:P12"/>
  </mergeCells>
  <hyperlinks>
    <hyperlink ref="B8" location="'Examples_SC'!A1" tooltip="Go to SUMPRODUCT Examples" display="'Examples_SC'!A1"/>
    <hyperlink ref="D8" location="'Examples_SC'!A1" tooltip="Go to SUMPRODUCT Examples" display="'Examples_SC'!A1"/>
    <hyperlink ref="F9" location="'Basic_Example_BA'!A1" tooltip="Go to Basic Example" display="'Basic_Example_BA'!A1"/>
    <hyperlink ref="H9" location="'Basic_Example_BA'!A1" tooltip="Go to Basic Example" display="'Basic_Example_BA'!A1"/>
    <hyperlink ref="F10" location="'Multiple_Criteria_Example_BA'!A1" tooltip="Go to Multiple Criteria Example" display="'Multiple_Criteria_Example_BA'!A1"/>
    <hyperlink ref="H10" location="'Multiple_Criteria_Example_BA'!A1" tooltip="Go to Multiple Criteria Example" display="'Multiple_Criteria_Example_BA'!A1"/>
    <hyperlink ref="F11" location="'Equality_Example_BA'!A1" tooltip="Go to Equality Example" display="'Equality_Example_BA'!A1"/>
    <hyperlink ref="H11" location="'Equality_Example_BA'!A1" tooltip="Go to Equality Example" display="'Equality_Example_BA'!A1"/>
    <hyperlink ref="F12" location="'Unique_Example_BA'!A1" tooltip="Go to Unique Example" display="'Unique_Example_BA'!A1"/>
    <hyperlink ref="H12" location="'Unique_Example_BA'!A1" tooltip="Go to Unique Example" display="'Unique_Example_BA'!A1"/>
    <hyperlink ref="F13" location="'Comprehensive_Example_BA'!A1" tooltip="Go to Comprehensive Example" display="'Comprehensive_Example_BA'!A1"/>
    <hyperlink ref="H13" location="'Comprehensive_Example_BA'!A1" tooltip="Go to Comprehensive Example" display="'Comprehensive_Example_BA'!A1"/>
    <hyperlink ref="Q8" location="'Examples_SC'!A1" tooltip="Go to SUMPRODUCT Examples" display="'Examples_SC'!A1"/>
    <hyperlink ref="Q9" location="'Basic_Example_BA'!A1" tooltip="Go to Basic Example" display="'Basic_Example_BA'!A1"/>
    <hyperlink ref="Q10" location="'Multiple_Criteria_Example_BA'!A1" tooltip="Go to Multiple Criteria Example" display="'Multiple_Criteria_Example_BA'!A1"/>
    <hyperlink ref="Q11" location="'Equality_Example_BA'!A1" tooltip="Go to Equality Example" display="'Equality_Example_BA'!A1"/>
    <hyperlink ref="Q12" location="'Unique_Example_BA'!A1" tooltip="Go to Unique Example" display="'Unique_Example_BA'!A1"/>
    <hyperlink ref="Q13" location="'Comprehensive_Example_BA'!A1" tooltip="Go to Comprehensive Example" display="'Comprehensive_Example_BA'!A1"/>
    <hyperlink ref="A6" location="$B$7" tooltip="Go to Top of Sheet" display="$B$7"/>
    <hyperlink ref="B3" location="'GC'!A1" tooltip="Go to Cover Sheet" display="'GC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5" t="s">
        <v>12</v>
      </c>
    </row>
    <row r="9" ht="18">
      <c r="C9" s="1" t="s">
        <v>23</v>
      </c>
    </row>
    <row r="10" ht="16.5">
      <c r="C10" s="19" t="s">
        <v>13</v>
      </c>
    </row>
    <row r="11" ht="15.75">
      <c r="C11" s="4" t="str">
        <f>Model_Name</f>
        <v>SUMPRODUCT Examples</v>
      </c>
    </row>
    <row r="12" spans="3:6" ht="11.25">
      <c r="C12" s="98" t="s">
        <v>3</v>
      </c>
      <c r="D12" s="98"/>
      <c r="E12" s="98"/>
      <c r="F12" s="98"/>
    </row>
    <row r="13" spans="3:4" ht="12.75">
      <c r="C13" s="8" t="s">
        <v>9</v>
      </c>
      <c r="D13" s="9" t="s">
        <v>10</v>
      </c>
    </row>
    <row r="17" ht="11.25">
      <c r="C17" s="2" t="s">
        <v>11</v>
      </c>
    </row>
    <row r="18" ht="11.25">
      <c r="C18" s="3" t="s">
        <v>25</v>
      </c>
    </row>
    <row r="19" ht="11.25">
      <c r="C19" s="3"/>
    </row>
    <row r="20" ht="11.25">
      <c r="C20" s="3"/>
    </row>
  </sheetData>
  <sheetProtection/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'Basic_Example_BA'!A1" tooltip="Go to Next Sheet" display="'Basic_Example_BA'!A1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83203125" defaultRowHeight="11.25"/>
  <cols>
    <col min="1" max="5" width="3.83203125" style="10" customWidth="1"/>
    <col min="6" max="6" width="14" style="10" bestFit="1" customWidth="1"/>
    <col min="7" max="7" width="13.5" style="10" bestFit="1" customWidth="1"/>
    <col min="8" max="16384" width="10.83203125" style="10" customWidth="1"/>
  </cols>
  <sheetData>
    <row r="1" spans="1:2" ht="18">
      <c r="A1" s="20" t="s">
        <v>26</v>
      </c>
      <c r="B1" s="12" t="s">
        <v>42</v>
      </c>
    </row>
    <row r="2" ht="15.75">
      <c r="B2" s="11" t="str">
        <f>Model_Name</f>
        <v>SUMPRODUCT Examples</v>
      </c>
    </row>
    <row r="3" spans="2:6" ht="11.25">
      <c r="B3" s="103" t="s">
        <v>3</v>
      </c>
      <c r="C3" s="103"/>
      <c r="D3" s="103"/>
      <c r="E3" s="103"/>
      <c r="F3" s="103"/>
    </row>
    <row r="4" spans="1:6" ht="12.75">
      <c r="A4" s="14" t="s">
        <v>6</v>
      </c>
      <c r="B4" s="15" t="s">
        <v>9</v>
      </c>
      <c r="C4" s="16" t="s">
        <v>10</v>
      </c>
      <c r="F4" s="17"/>
    </row>
    <row r="5" ht="11.25">
      <c r="B5" s="13"/>
    </row>
    <row r="7" ht="12.75">
      <c r="B7" s="34" t="str">
        <f>B1</f>
        <v>Basic Example</v>
      </c>
    </row>
    <row r="9" ht="12">
      <c r="C9" s="35" t="s">
        <v>27</v>
      </c>
    </row>
    <row r="11" spans="6:8" ht="12" thickBot="1">
      <c r="F11" s="18" t="s">
        <v>36</v>
      </c>
      <c r="G11" s="42" t="s">
        <v>37</v>
      </c>
      <c r="H11" s="18" t="s">
        <v>38</v>
      </c>
    </row>
    <row r="12" spans="6:8" ht="12" thickBot="1">
      <c r="F12" s="36">
        <v>1</v>
      </c>
      <c r="G12" s="36">
        <v>14</v>
      </c>
      <c r="H12" s="43">
        <f>F12*G12</f>
        <v>14</v>
      </c>
    </row>
    <row r="13" spans="6:8" ht="12" thickBot="1">
      <c r="F13" s="36">
        <v>2</v>
      </c>
      <c r="G13" s="36">
        <v>7</v>
      </c>
      <c r="H13" s="43">
        <f aca="true" t="shared" si="0" ref="H13:H21">F13*G13</f>
        <v>14</v>
      </c>
    </row>
    <row r="14" spans="6:8" ht="12" thickBot="1">
      <c r="F14" s="36">
        <v>5</v>
      </c>
      <c r="G14" s="36">
        <v>9</v>
      </c>
      <c r="H14" s="43">
        <f t="shared" si="0"/>
        <v>45</v>
      </c>
    </row>
    <row r="15" spans="6:8" ht="12" thickBot="1">
      <c r="F15" s="36">
        <v>10</v>
      </c>
      <c r="G15" s="36">
        <v>5</v>
      </c>
      <c r="H15" s="43">
        <f t="shared" si="0"/>
        <v>50</v>
      </c>
    </row>
    <row r="16" spans="6:8" ht="12" thickBot="1">
      <c r="F16" s="36">
        <v>25</v>
      </c>
      <c r="G16" s="36">
        <v>3</v>
      </c>
      <c r="H16" s="43">
        <f t="shared" si="0"/>
        <v>75</v>
      </c>
    </row>
    <row r="17" spans="6:8" ht="12" thickBot="1">
      <c r="F17" s="36">
        <v>50</v>
      </c>
      <c r="G17" s="36">
        <v>4</v>
      </c>
      <c r="H17" s="43">
        <f t="shared" si="0"/>
        <v>200</v>
      </c>
    </row>
    <row r="18" spans="6:8" ht="12" thickBot="1">
      <c r="F18" s="36">
        <v>100</v>
      </c>
      <c r="G18" s="36">
        <v>8</v>
      </c>
      <c r="H18" s="43">
        <f t="shared" si="0"/>
        <v>800</v>
      </c>
    </row>
    <row r="19" spans="6:8" ht="12" thickBot="1">
      <c r="F19" s="36">
        <v>250</v>
      </c>
      <c r="G19" s="36">
        <v>2</v>
      </c>
      <c r="H19" s="43">
        <f t="shared" si="0"/>
        <v>500</v>
      </c>
    </row>
    <row r="20" spans="6:8" ht="12" thickBot="1">
      <c r="F20" s="36">
        <v>500</v>
      </c>
      <c r="G20" s="36">
        <v>1</v>
      </c>
      <c r="H20" s="43">
        <f t="shared" si="0"/>
        <v>500</v>
      </c>
    </row>
    <row r="21" spans="6:8" ht="12" thickBot="1">
      <c r="F21" s="36">
        <v>1000</v>
      </c>
      <c r="G21" s="36">
        <v>1</v>
      </c>
      <c r="H21" s="43">
        <f t="shared" si="0"/>
        <v>1000</v>
      </c>
    </row>
    <row r="23" ht="12" thickBot="1">
      <c r="H23" s="44">
        <f>SUM(H12:H21)</f>
        <v>3198</v>
      </c>
    </row>
    <row r="24" ht="12" thickTop="1"/>
    <row r="26" ht="12">
      <c r="C26" s="35" t="s">
        <v>34</v>
      </c>
    </row>
    <row r="28" spans="4:7" ht="12" thickBot="1">
      <c r="D28" s="40" t="s">
        <v>35</v>
      </c>
      <c r="G28" s="41">
        <f>SUMPRODUCT($F$12:$F$21,$G$12:$G$21)</f>
        <v>3198</v>
      </c>
    </row>
    <row r="29" ht="12" thickTop="1"/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'Examples_SC'!A1" tooltip="Go to Previous Sheet" display="'Examples_SC'!A1"/>
    <hyperlink ref="C4" location="'Multiple_Criteria_Example_BA'!A1" tooltip="Go to Next Sheet" display="'Multiple_Criteria_Example_BA'!A1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83203125" defaultRowHeight="11.25"/>
  <cols>
    <col min="1" max="5" width="3.83203125" style="10" customWidth="1"/>
    <col min="6" max="6" width="14" style="10" bestFit="1" customWidth="1"/>
    <col min="7" max="7" width="13.5" style="10" bestFit="1" customWidth="1"/>
    <col min="8" max="16384" width="10.83203125" style="10" customWidth="1"/>
  </cols>
  <sheetData>
    <row r="1" spans="1:2" ht="18">
      <c r="A1" s="20" t="s">
        <v>26</v>
      </c>
      <c r="B1" s="12" t="s">
        <v>43</v>
      </c>
    </row>
    <row r="2" ht="15.75">
      <c r="B2" s="11" t="str">
        <f>Model_Name</f>
        <v>SUMPRODUCT Examples</v>
      </c>
    </row>
    <row r="3" spans="2:6" ht="11.25">
      <c r="B3" s="103" t="s">
        <v>3</v>
      </c>
      <c r="C3" s="103"/>
      <c r="D3" s="103"/>
      <c r="E3" s="103"/>
      <c r="F3" s="103"/>
    </row>
    <row r="4" spans="1:6" ht="12.75">
      <c r="A4" s="14" t="s">
        <v>6</v>
      </c>
      <c r="B4" s="15" t="s">
        <v>9</v>
      </c>
      <c r="C4" s="16" t="s">
        <v>10</v>
      </c>
      <c r="F4" s="17"/>
    </row>
    <row r="5" ht="11.25">
      <c r="B5" s="13"/>
    </row>
    <row r="7" ht="12.75">
      <c r="B7" s="34" t="str">
        <f>B1</f>
        <v>Multiple Criteria Example</v>
      </c>
    </row>
    <row r="9" ht="12">
      <c r="C9" s="35" t="s">
        <v>27</v>
      </c>
    </row>
    <row r="11" spans="6:8" ht="12" thickBot="1">
      <c r="F11" s="18" t="s">
        <v>28</v>
      </c>
      <c r="G11" s="18" t="s">
        <v>29</v>
      </c>
      <c r="H11" s="18" t="s">
        <v>30</v>
      </c>
    </row>
    <row r="12" spans="6:8" ht="12" thickBot="1">
      <c r="F12" s="36">
        <v>1</v>
      </c>
      <c r="G12" s="36" t="s">
        <v>31</v>
      </c>
      <c r="H12" s="37">
        <v>100</v>
      </c>
    </row>
    <row r="13" spans="6:8" ht="12" thickBot="1">
      <c r="F13" s="36">
        <v>1</v>
      </c>
      <c r="G13" s="36" t="s">
        <v>32</v>
      </c>
      <c r="H13" s="37">
        <v>200</v>
      </c>
    </row>
    <row r="14" spans="6:8" ht="12" thickBot="1">
      <c r="F14" s="36">
        <v>1</v>
      </c>
      <c r="G14" s="36" t="s">
        <v>33</v>
      </c>
      <c r="H14" s="37">
        <v>300</v>
      </c>
    </row>
    <row r="15" spans="6:8" ht="12" thickBot="1">
      <c r="F15" s="36">
        <v>1</v>
      </c>
      <c r="G15" s="36" t="s">
        <v>33</v>
      </c>
      <c r="H15" s="37">
        <v>400</v>
      </c>
    </row>
    <row r="16" spans="6:8" ht="12" thickBot="1">
      <c r="F16" s="36">
        <v>2</v>
      </c>
      <c r="G16" s="36" t="s">
        <v>31</v>
      </c>
      <c r="H16" s="37">
        <v>500</v>
      </c>
    </row>
    <row r="17" spans="6:8" ht="12" thickBot="1">
      <c r="F17" s="36">
        <v>2</v>
      </c>
      <c r="G17" s="36" t="s">
        <v>31</v>
      </c>
      <c r="H17" s="37">
        <v>600</v>
      </c>
    </row>
    <row r="18" spans="6:8" ht="12" thickBot="1">
      <c r="F18" s="36">
        <v>2</v>
      </c>
      <c r="G18" s="36" t="s">
        <v>33</v>
      </c>
      <c r="H18" s="37">
        <v>700</v>
      </c>
    </row>
    <row r="19" spans="6:8" ht="12" thickBot="1">
      <c r="F19" s="36">
        <v>3</v>
      </c>
      <c r="G19" s="36" t="s">
        <v>32</v>
      </c>
      <c r="H19" s="37">
        <v>800</v>
      </c>
    </row>
    <row r="20" spans="6:8" ht="12" thickBot="1">
      <c r="F20" s="36">
        <v>3</v>
      </c>
      <c r="G20" s="36" t="s">
        <v>33</v>
      </c>
      <c r="H20" s="37">
        <v>900</v>
      </c>
    </row>
    <row r="21" spans="6:8" ht="12" thickBot="1">
      <c r="F21" s="36">
        <v>4</v>
      </c>
      <c r="G21" s="36" t="s">
        <v>32</v>
      </c>
      <c r="H21" s="37">
        <v>1000</v>
      </c>
    </row>
    <row r="24" ht="12">
      <c r="C24" s="35" t="s">
        <v>34</v>
      </c>
    </row>
    <row r="25" ht="12" thickBot="1"/>
    <row r="26" spans="4:8" ht="12" thickBot="1">
      <c r="D26" s="38" t="str">
        <f>F11</f>
        <v>Business Unit</v>
      </c>
      <c r="G26" s="36">
        <v>1</v>
      </c>
      <c r="H26" s="39"/>
    </row>
    <row r="27" spans="4:8" ht="12" thickBot="1">
      <c r="D27" s="38" t="str">
        <f>G11</f>
        <v>Product Type</v>
      </c>
      <c r="G27" s="36" t="s">
        <v>33</v>
      </c>
      <c r="H27" s="39"/>
    </row>
    <row r="29" spans="4:7" ht="12" thickBot="1">
      <c r="D29" s="40" t="s">
        <v>35</v>
      </c>
      <c r="G29" s="41">
        <f>SUMPRODUCT(($F$12:$F$21=$G$26)*($G$12:$G$21=$G$27)*$H$12:$H$21)</f>
        <v>700</v>
      </c>
    </row>
    <row r="30" ht="12" thickTop="1"/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'Basic_Example_BA'!A1" tooltip="Go to Previous Sheet" display="'Basic_Example_BA'!A1"/>
    <hyperlink ref="C4" location="'Equality_Example_BA'!A1" tooltip="Go to Next Sheet" display="'Equality_Example_BA'!A1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83203125" defaultRowHeight="11.25"/>
  <cols>
    <col min="1" max="5" width="3.83203125" style="10" customWidth="1"/>
    <col min="6" max="6" width="14" style="10" bestFit="1" customWidth="1"/>
    <col min="7" max="7" width="13.5" style="10" bestFit="1" customWidth="1"/>
    <col min="8" max="16384" width="10.83203125" style="10" customWidth="1"/>
  </cols>
  <sheetData>
    <row r="1" spans="1:2" ht="18">
      <c r="A1" s="20" t="s">
        <v>26</v>
      </c>
      <c r="B1" s="12" t="s">
        <v>40</v>
      </c>
    </row>
    <row r="2" ht="15.75">
      <c r="B2" s="11" t="str">
        <f>Model_Name</f>
        <v>SUMPRODUCT Examples</v>
      </c>
    </row>
    <row r="3" spans="2:6" ht="11.25">
      <c r="B3" s="103" t="s">
        <v>3</v>
      </c>
      <c r="C3" s="103"/>
      <c r="D3" s="103"/>
      <c r="E3" s="103"/>
      <c r="F3" s="103"/>
    </row>
    <row r="4" spans="1:6" ht="12.75">
      <c r="A4" s="14" t="s">
        <v>6</v>
      </c>
      <c r="B4" s="15" t="s">
        <v>9</v>
      </c>
      <c r="C4" s="16" t="s">
        <v>10</v>
      </c>
      <c r="F4" s="17"/>
    </row>
    <row r="5" ht="11.25">
      <c r="B5" s="13"/>
    </row>
    <row r="7" ht="12.75">
      <c r="B7" s="34" t="str">
        <f>B1</f>
        <v>Equality Example</v>
      </c>
    </row>
    <row r="9" ht="12">
      <c r="C9" s="35" t="s">
        <v>27</v>
      </c>
    </row>
    <row r="11" spans="6:8" ht="12" thickBot="1">
      <c r="F11" s="18" t="s">
        <v>79</v>
      </c>
      <c r="G11" s="18" t="s">
        <v>80</v>
      </c>
      <c r="H11" s="18" t="s">
        <v>81</v>
      </c>
    </row>
    <row r="12" spans="6:8" ht="12" thickBot="1">
      <c r="F12" s="93">
        <v>17358</v>
      </c>
      <c r="G12" s="93">
        <v>17358</v>
      </c>
      <c r="H12" s="37">
        <v>100</v>
      </c>
    </row>
    <row r="13" spans="6:8" ht="12" thickBot="1">
      <c r="F13" s="93">
        <v>41456</v>
      </c>
      <c r="G13" s="93">
        <v>41456</v>
      </c>
      <c r="H13" s="37">
        <v>200</v>
      </c>
    </row>
    <row r="14" spans="6:8" ht="12" thickBot="1">
      <c r="F14" s="93">
        <v>92675</v>
      </c>
      <c r="G14" s="93">
        <v>92666</v>
      </c>
      <c r="H14" s="37">
        <v>300</v>
      </c>
    </row>
    <row r="15" spans="6:8" ht="12" thickBot="1">
      <c r="F15" s="93">
        <v>111258</v>
      </c>
      <c r="G15" s="93">
        <v>111258</v>
      </c>
      <c r="H15" s="37">
        <v>400</v>
      </c>
    </row>
    <row r="16" spans="6:8" ht="12" thickBot="1">
      <c r="F16" s="93">
        <v>157792</v>
      </c>
      <c r="G16" s="93">
        <v>157792</v>
      </c>
      <c r="H16" s="37">
        <v>500</v>
      </c>
    </row>
    <row r="17" spans="6:8" ht="12" thickBot="1">
      <c r="F17" s="93">
        <v>256148</v>
      </c>
      <c r="G17" s="93">
        <v>256148</v>
      </c>
      <c r="H17" s="37">
        <v>600</v>
      </c>
    </row>
    <row r="18" spans="6:8" ht="12" thickBot="1">
      <c r="F18" s="93">
        <v>336691</v>
      </c>
      <c r="G18" s="93">
        <v>336691</v>
      </c>
      <c r="H18" s="37">
        <v>700</v>
      </c>
    </row>
    <row r="19" spans="6:8" ht="12" thickBot="1">
      <c r="F19" s="93">
        <v>479020</v>
      </c>
      <c r="G19" s="93">
        <v>479019</v>
      </c>
      <c r="H19" s="37">
        <v>800</v>
      </c>
    </row>
    <row r="20" spans="6:8" ht="12" thickBot="1">
      <c r="F20" s="93">
        <v>500838</v>
      </c>
      <c r="G20" s="93">
        <v>500838</v>
      </c>
      <c r="H20" s="37">
        <v>900</v>
      </c>
    </row>
    <row r="21" spans="6:8" ht="12" thickBot="1">
      <c r="F21" s="93">
        <v>771496</v>
      </c>
      <c r="G21" s="93">
        <v>771496</v>
      </c>
      <c r="H21" s="37">
        <v>1000</v>
      </c>
    </row>
    <row r="24" ht="12">
      <c r="C24" s="35" t="s">
        <v>34</v>
      </c>
    </row>
    <row r="26" spans="4:7" ht="12" thickBot="1">
      <c r="D26" s="40" t="s">
        <v>82</v>
      </c>
      <c r="G26" s="41">
        <f>SUMPRODUCT(($F$12:$F$21=$G$12:$G$21)*$H$12:$H$21)</f>
        <v>4400</v>
      </c>
    </row>
    <row r="27" ht="12" thickTop="1"/>
  </sheetData>
  <sheetProtection/>
  <mergeCells count="1">
    <mergeCell ref="B3:F3"/>
  </mergeCells>
  <conditionalFormatting sqref="H12:H21">
    <cfRule type="expression" priority="1" dxfId="1" stopIfTrue="1">
      <formula>$F12&lt;&gt;$G12</formula>
    </cfRule>
  </conditionalFormatting>
  <hyperlinks>
    <hyperlink ref="B3" location="HL_Home" tooltip="Go to Table of Contents" display="HL_Home"/>
    <hyperlink ref="A4" location="$B$5" tooltip="Go to Top of Sheet" display="$B$5"/>
    <hyperlink ref="B4" location="'Multiple_Criteria_Example_BA'!A1" tooltip="Go to Previous Sheet" display="'Multiple_Criteria_Example_BA'!A1"/>
    <hyperlink ref="C4" location="'Unique_Example_BA'!A1" tooltip="Go to Next Sheet" display="'Unique_Example_BA'!A1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xSplit="1" ySplit="4" topLeftCell="B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10.83203125" defaultRowHeight="11.25" outlineLevelRow="1"/>
  <cols>
    <col min="1" max="5" width="3.83203125" style="10" customWidth="1"/>
    <col min="6" max="16384" width="10.83203125" style="10" customWidth="1"/>
  </cols>
  <sheetData>
    <row r="1" spans="1:2" ht="18">
      <c r="A1" s="20" t="s">
        <v>26</v>
      </c>
      <c r="B1" s="12" t="s">
        <v>41</v>
      </c>
    </row>
    <row r="2" ht="15.75">
      <c r="B2" s="11" t="str">
        <f>Model_Name</f>
        <v>SUMPRODUCT Examples</v>
      </c>
    </row>
    <row r="3" spans="2:6" ht="11.25">
      <c r="B3" s="103" t="s">
        <v>3</v>
      </c>
      <c r="C3" s="103"/>
      <c r="D3" s="103"/>
      <c r="E3" s="103"/>
      <c r="F3" s="103"/>
    </row>
    <row r="4" spans="1:6" ht="12.75">
      <c r="A4" s="14" t="s">
        <v>6</v>
      </c>
      <c r="B4" s="15" t="s">
        <v>9</v>
      </c>
      <c r="C4" s="16" t="s">
        <v>10</v>
      </c>
      <c r="F4" s="17"/>
    </row>
    <row r="5" ht="11.25">
      <c r="B5" s="13"/>
    </row>
    <row r="7" ht="12.75">
      <c r="B7" s="45" t="str">
        <f>$B$1&amp;" - Assumptions"</f>
        <v>Unique Example - Assumptions</v>
      </c>
    </row>
    <row r="9" ht="12">
      <c r="C9" s="35" t="s">
        <v>44</v>
      </c>
    </row>
    <row r="11" ht="12" thickBot="1">
      <c r="F11" s="18" t="s">
        <v>71</v>
      </c>
    </row>
    <row r="12" ht="12" thickBot="1">
      <c r="F12" s="86">
        <v>1</v>
      </c>
    </row>
    <row r="13" ht="12" thickBot="1">
      <c r="F13" s="86">
        <v>3</v>
      </c>
    </row>
    <row r="14" ht="12" thickBot="1">
      <c r="F14" s="86">
        <v>3</v>
      </c>
    </row>
    <row r="15" ht="12" thickBot="1">
      <c r="F15" s="86">
        <v>2</v>
      </c>
    </row>
    <row r="16" ht="12" thickBot="1">
      <c r="F16" s="86">
        <v>5</v>
      </c>
    </row>
    <row r="17" ht="12" thickBot="1">
      <c r="F17" s="86">
        <v>3</v>
      </c>
    </row>
    <row r="18" ht="12" thickBot="1">
      <c r="F18" s="86">
        <v>2</v>
      </c>
    </row>
    <row r="19" ht="12" thickBot="1">
      <c r="F19" s="86"/>
    </row>
    <row r="20" ht="12" thickBot="1">
      <c r="F20" s="86">
        <v>1</v>
      </c>
    </row>
    <row r="21" ht="12" thickBot="1">
      <c r="F21" s="86">
        <v>3</v>
      </c>
    </row>
    <row r="26" spans="2:14" ht="11.25">
      <c r="B26" s="87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56"/>
    </row>
    <row r="27" spans="2:14" ht="12.75">
      <c r="B27" s="57" t="str">
        <f>$B$1&amp;" - Output"</f>
        <v>Unique Example - Output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89"/>
    </row>
    <row r="28" spans="2:14" ht="11.25">
      <c r="B28" s="90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89"/>
    </row>
    <row r="29" spans="2:14" ht="12.75">
      <c r="B29" s="90"/>
      <c r="C29" s="91" t="s">
        <v>72</v>
      </c>
      <c r="D29" s="92"/>
      <c r="E29" s="92"/>
      <c r="F29" s="92"/>
      <c r="G29" s="96">
        <f>SUMPRODUCT((F12:F21&lt;&gt;"")/COUNTIF(F12:F21,F12:F21&amp;""))</f>
        <v>4</v>
      </c>
      <c r="H29" s="77" t="s">
        <v>73</v>
      </c>
      <c r="I29" s="23"/>
      <c r="J29" s="72"/>
      <c r="K29" s="72"/>
      <c r="L29" s="72"/>
      <c r="M29" s="72"/>
      <c r="N29" s="58"/>
    </row>
    <row r="30" spans="2:14" ht="11.25">
      <c r="B30" s="90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58"/>
    </row>
    <row r="31" spans="2:14" ht="11.25" outlineLevel="1">
      <c r="B31" s="90"/>
      <c r="C31" s="72"/>
      <c r="D31" s="112" t="s">
        <v>74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3"/>
    </row>
    <row r="32" spans="2:14" ht="11.25" outlineLevel="1">
      <c r="B32" s="90"/>
      <c r="C32" s="72"/>
      <c r="D32" s="112" t="s">
        <v>87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3"/>
    </row>
    <row r="33" spans="2:14" ht="11.25" outlineLevel="1">
      <c r="B33" s="90"/>
      <c r="C33" s="72"/>
      <c r="D33" s="107" t="str">
        <f>F12&amp;", "&amp;F13&amp;", "&amp;F14&amp;", "&amp;F15&amp;", "&amp;F16&amp;", "&amp;F17&amp;", "&amp;F18&amp;", "&amp;F19&amp;", "&amp;F20&amp;", "&amp;F21</f>
        <v>1, 3, 3, 2, 5, 3, 2, , 1, 3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9"/>
    </row>
    <row r="34" spans="2:14" ht="11.25" outlineLevel="1">
      <c r="B34" s="90"/>
      <c r="C34" s="72"/>
      <c r="D34" s="112" t="s">
        <v>88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3"/>
    </row>
    <row r="35" spans="2:14" ht="11.25" outlineLevel="1">
      <c r="B35" s="90"/>
      <c r="C35" s="72"/>
      <c r="D35" s="107" t="str">
        <f>(F12&lt;&gt;"")&amp;", "&amp;(F13&lt;&gt;"")&amp;", "&amp;(F14&lt;&gt;"")&amp;", "&amp;(F15&lt;&gt;"")&amp;", "&amp;(F16&lt;&gt;"")&amp;", "&amp;(F17&lt;&gt;"")&amp;", "&amp;(F18&lt;&gt;"")&amp;", "&amp;(F19&lt;&gt;"")&amp;", "&amp;(F20&lt;&gt;"")&amp;", "&amp;(F21&lt;&gt;"")</f>
        <v>TRUE, TRUE, TRUE, TRUE, TRUE, TRUE, TRUE, FALSE, TRUE, TRUE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9"/>
    </row>
    <row r="36" spans="2:14" ht="11.25" outlineLevel="1">
      <c r="B36" s="90"/>
      <c r="C36" s="72"/>
      <c r="D36" s="112" t="s">
        <v>89</v>
      </c>
      <c r="E36" s="112"/>
      <c r="F36" s="112"/>
      <c r="G36" s="112"/>
      <c r="H36" s="112"/>
      <c r="I36" s="112"/>
      <c r="J36" s="112"/>
      <c r="K36" s="112"/>
      <c r="L36" s="112"/>
      <c r="M36" s="112"/>
      <c r="N36" s="113"/>
    </row>
    <row r="37" spans="2:14" ht="11.25" outlineLevel="1">
      <c r="B37" s="90"/>
      <c r="C37" s="72"/>
      <c r="D37" s="112" t="s">
        <v>75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13"/>
    </row>
    <row r="38" spans="2:14" ht="11.25" outlineLevel="1">
      <c r="B38" s="90"/>
      <c r="C38" s="72"/>
      <c r="D38" s="112" t="s">
        <v>76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3"/>
    </row>
    <row r="39" spans="2:14" ht="11.25" outlineLevel="1">
      <c r="B39" s="90"/>
      <c r="C39" s="72"/>
      <c r="D39" s="107" t="str">
        <f>COUNTIF($F$12:$F$21,F12&amp;"")&amp;", "&amp;COUNTIF($F$12:$F$21,F13&amp;"")&amp;", "&amp;COUNTIF($F$12:$F$21,F14&amp;"")&amp;", "&amp;COUNTIF($F$12:$F$21,F15&amp;"")&amp;", "&amp;COUNTIF($F$12:$F$21,F16&amp;"")&amp;", "&amp;COUNTIF($F$12:$F$21,F17&amp;"")&amp;", "&amp;COUNTIF($F$12:$F$21,F18&amp;"")&amp;", "&amp;COUNTIF($F$12:$F$21,F19&amp;"")&amp;", "&amp;COUNTIF($F$12:$F$21,F20&amp;"")&amp;", "&amp;COUNTIF($F$12:$F$21,F21&amp;"")</f>
        <v>2, 4, 4, 2, 1, 4, 2, 1, 2, 4</v>
      </c>
      <c r="E39" s="108"/>
      <c r="F39" s="108"/>
      <c r="G39" s="108"/>
      <c r="H39" s="108"/>
      <c r="I39" s="108"/>
      <c r="J39" s="108"/>
      <c r="K39" s="108"/>
      <c r="L39" s="108"/>
      <c r="M39" s="108"/>
      <c r="N39" s="109"/>
    </row>
    <row r="40" spans="2:14" ht="11.25" outlineLevel="1">
      <c r="B40" s="61"/>
      <c r="C40" s="23"/>
      <c r="D40" s="110" t="s">
        <v>77</v>
      </c>
      <c r="E40" s="110"/>
      <c r="F40" s="110"/>
      <c r="G40" s="110"/>
      <c r="H40" s="110"/>
      <c r="I40" s="110"/>
      <c r="J40" s="110"/>
      <c r="K40" s="110"/>
      <c r="L40" s="110"/>
      <c r="M40" s="110"/>
      <c r="N40" s="111"/>
    </row>
    <row r="41" spans="2:14" ht="11.25" outlineLevel="1">
      <c r="B41" s="61"/>
      <c r="C41" s="23"/>
      <c r="D41" s="110" t="s">
        <v>78</v>
      </c>
      <c r="E41" s="110"/>
      <c r="F41" s="110"/>
      <c r="G41" s="110"/>
      <c r="H41" s="110"/>
      <c r="I41" s="110"/>
      <c r="J41" s="110"/>
      <c r="K41" s="110"/>
      <c r="L41" s="110"/>
      <c r="M41" s="110"/>
      <c r="N41" s="111"/>
    </row>
    <row r="42" spans="2:14" ht="11.25" outlineLevel="1">
      <c r="B42" s="61"/>
      <c r="C42" s="23"/>
      <c r="D42" s="104" t="str">
        <f>IF(F12="",,1/COUNTIF(F12:F21,F12))&amp;", "&amp;IF(F13="",,1/COUNTIF(F12:F21,F13))&amp;", "&amp;IF(F14="",,1/COUNTIF(F12:F21,F14))&amp;", "&amp;IF(F15="",,1/COUNTIF(F12:F21,F15))&amp;", "&amp;IF(F16="",,1/COUNTIF(F12:F21,F16))&amp;", "&amp;IF(F17="",,1/COUNTIF(F12:F21,F17))&amp;", "&amp;IF(F18="",,1/COUNTIF(F12:F21,F18))&amp;", "&amp;IF(F19="",,1/COUNTIF(F12:F21,F19))&amp;", "&amp;IF(F20="",,1/COUNTIF(F12:F21,F20))&amp;", "&amp;IF(F21="",,1/COUNTIF(F12:F21,F21))</f>
        <v>0.5, 0.25, 0.25, 0.5, 1, 0.25, 0.5, , 0.5, 0.25</v>
      </c>
      <c r="E42" s="105"/>
      <c r="F42" s="105"/>
      <c r="G42" s="105"/>
      <c r="H42" s="105"/>
      <c r="I42" s="105"/>
      <c r="J42" s="105"/>
      <c r="K42" s="105"/>
      <c r="L42" s="105"/>
      <c r="M42" s="105"/>
      <c r="N42" s="106"/>
    </row>
    <row r="43" spans="2:14" ht="11.25" outlineLevel="1">
      <c r="B43" s="61"/>
      <c r="C43" s="23"/>
      <c r="D43" s="104" t="str">
        <f>"Add this array together and the result is "&amp;G29&amp;"."</f>
        <v>Add this array together and the result is 4.</v>
      </c>
      <c r="E43" s="105"/>
      <c r="F43" s="105"/>
      <c r="G43" s="105"/>
      <c r="H43" s="105"/>
      <c r="I43" s="105"/>
      <c r="J43" s="105"/>
      <c r="K43" s="105"/>
      <c r="L43" s="105"/>
      <c r="M43" s="105"/>
      <c r="N43" s="106"/>
    </row>
    <row r="44" spans="2:14" ht="11.25" outlineLevel="1">
      <c r="B44" s="61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58"/>
    </row>
    <row r="45" spans="2:14" ht="11.25">
      <c r="B45" s="84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85"/>
    </row>
  </sheetData>
  <sheetProtection/>
  <mergeCells count="14">
    <mergeCell ref="D35:N35"/>
    <mergeCell ref="D36:N36"/>
    <mergeCell ref="D37:N37"/>
    <mergeCell ref="D38:N38"/>
    <mergeCell ref="B3:F3"/>
    <mergeCell ref="D43:N43"/>
    <mergeCell ref="D39:N39"/>
    <mergeCell ref="D40:N40"/>
    <mergeCell ref="D41:N41"/>
    <mergeCell ref="D42:N42"/>
    <mergeCell ref="D31:N31"/>
    <mergeCell ref="D32:N32"/>
    <mergeCell ref="D33:N33"/>
    <mergeCell ref="D34:N34"/>
  </mergeCells>
  <hyperlinks>
    <hyperlink ref="B3" location="HL_Home" tooltip="Go to Table of Contents" display="HL_Home"/>
    <hyperlink ref="A4" location="$B$5" tooltip="Go to Top of Sheet" display="$B$5"/>
    <hyperlink ref="B4" location="'Equality_Example_BA'!A1" tooltip="Go to Previous Sheet" display="'Equality_Example_BA'!A1"/>
    <hyperlink ref="C4" location="'Comprehensive_Example_BA'!A1" tooltip="Go to Next Sheet" display="'Comprehensive_Example_BA'!A1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scale="85" r:id="rId1"/>
  <headerFooter alignWithMargins="0">
    <oddFooter>&amp;L&amp;"Arial,Bold"&amp;7&amp;F
&amp;A
Printed: &amp;T on &amp;D&amp;C&amp;"Arial,Bold"&amp;10Page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83203125" defaultRowHeight="11.25"/>
  <cols>
    <col min="1" max="5" width="3.83203125" style="10" customWidth="1"/>
    <col min="6" max="6" width="18" style="10" bestFit="1" customWidth="1"/>
    <col min="7" max="8" width="10.83203125" style="10" customWidth="1"/>
    <col min="9" max="9" width="11.66015625" style="10" customWidth="1"/>
    <col min="10" max="10" width="13" style="10" customWidth="1"/>
    <col min="11" max="12" width="11" style="10" bestFit="1" customWidth="1"/>
    <col min="13" max="13" width="12.33203125" style="10" bestFit="1" customWidth="1"/>
    <col min="14" max="14" width="11.33203125" style="10" bestFit="1" customWidth="1"/>
    <col min="15" max="16384" width="10.83203125" style="10" customWidth="1"/>
  </cols>
  <sheetData>
    <row r="1" spans="1:2" ht="18">
      <c r="A1" s="20" t="s">
        <v>26</v>
      </c>
      <c r="B1" s="12" t="s">
        <v>39</v>
      </c>
    </row>
    <row r="2" ht="15.75">
      <c r="B2" s="11" t="str">
        <f>Model_Name</f>
        <v>SUMPRODUCT Examples</v>
      </c>
    </row>
    <row r="3" spans="2:6" ht="11.25">
      <c r="B3" s="103" t="s">
        <v>3</v>
      </c>
      <c r="C3" s="103"/>
      <c r="D3" s="103"/>
      <c r="E3" s="103"/>
      <c r="F3" s="103"/>
    </row>
    <row r="4" spans="1:6" ht="12.75">
      <c r="A4" s="14" t="s">
        <v>6</v>
      </c>
      <c r="B4" s="15" t="s">
        <v>9</v>
      </c>
      <c r="C4" s="16"/>
      <c r="F4" s="17"/>
    </row>
    <row r="5" ht="11.25">
      <c r="B5" s="13"/>
    </row>
    <row r="7" ht="12.75">
      <c r="B7" s="45" t="str">
        <f>$B$1&amp;" - Assumptions"</f>
        <v>Comprehensive Example - Assumptions</v>
      </c>
    </row>
    <row r="9" ht="12">
      <c r="C9" s="35" t="s">
        <v>44</v>
      </c>
    </row>
    <row r="11" ht="11.25">
      <c r="D11" s="40" t="s">
        <v>45</v>
      </c>
    </row>
    <row r="12" spans="6:15" ht="34.5" thickBot="1">
      <c r="F12" s="46" t="s">
        <v>46</v>
      </c>
      <c r="G12" s="47" t="s">
        <v>47</v>
      </c>
      <c r="H12" s="47" t="s">
        <v>48</v>
      </c>
      <c r="I12" s="47" t="s">
        <v>49</v>
      </c>
      <c r="J12" s="47" t="s">
        <v>50</v>
      </c>
      <c r="K12" s="47" t="s">
        <v>51</v>
      </c>
      <c r="L12" s="47" t="s">
        <v>52</v>
      </c>
      <c r="M12" s="47" t="s">
        <v>53</v>
      </c>
      <c r="N12" s="47" t="s">
        <v>54</v>
      </c>
      <c r="O12" s="48"/>
    </row>
    <row r="13" spans="6:14" ht="12" thickBot="1">
      <c r="F13" s="49" t="s">
        <v>55</v>
      </c>
      <c r="G13" s="49" t="s">
        <v>56</v>
      </c>
      <c r="H13" s="50">
        <v>80</v>
      </c>
      <c r="I13" s="51">
        <v>4</v>
      </c>
      <c r="J13" s="51">
        <v>1.5</v>
      </c>
      <c r="K13" s="51">
        <v>6</v>
      </c>
      <c r="L13" s="51">
        <v>3</v>
      </c>
      <c r="M13" s="52">
        <v>480</v>
      </c>
      <c r="N13" s="52">
        <v>250</v>
      </c>
    </row>
    <row r="14" spans="6:14" ht="12" thickBot="1">
      <c r="F14" s="49" t="s">
        <v>57</v>
      </c>
      <c r="G14" s="49" t="s">
        <v>58</v>
      </c>
      <c r="H14" s="50">
        <v>45</v>
      </c>
      <c r="I14" s="51">
        <v>3</v>
      </c>
      <c r="J14" s="51">
        <v>0.5</v>
      </c>
      <c r="K14" s="51">
        <v>1</v>
      </c>
      <c r="L14" s="51">
        <v>3</v>
      </c>
      <c r="M14" s="52">
        <v>280</v>
      </c>
      <c r="N14" s="52">
        <v>200</v>
      </c>
    </row>
    <row r="15" spans="6:14" ht="12" thickBot="1">
      <c r="F15" s="49" t="s">
        <v>59</v>
      </c>
      <c r="G15" s="49" t="s">
        <v>58</v>
      </c>
      <c r="H15" s="50">
        <v>50</v>
      </c>
      <c r="I15" s="51">
        <v>3.5</v>
      </c>
      <c r="J15" s="51">
        <v>0.5</v>
      </c>
      <c r="K15" s="51">
        <v>0</v>
      </c>
      <c r="L15" s="51">
        <v>1</v>
      </c>
      <c r="M15" s="52">
        <v>1350</v>
      </c>
      <c r="N15" s="52">
        <v>100</v>
      </c>
    </row>
    <row r="16" spans="6:14" ht="12" thickBot="1">
      <c r="F16" s="49" t="s">
        <v>60</v>
      </c>
      <c r="G16" s="49" t="s">
        <v>56</v>
      </c>
      <c r="H16" s="50">
        <v>150</v>
      </c>
      <c r="I16" s="51">
        <v>5</v>
      </c>
      <c r="J16" s="51">
        <v>0.75</v>
      </c>
      <c r="K16" s="51">
        <v>2</v>
      </c>
      <c r="L16" s="51">
        <v>3</v>
      </c>
      <c r="M16" s="52">
        <v>400</v>
      </c>
      <c r="N16" s="52">
        <v>350</v>
      </c>
    </row>
    <row r="19" ht="11.25">
      <c r="D19" s="40" t="s">
        <v>61</v>
      </c>
    </row>
    <row r="20" spans="9:14" ht="23.25" thickBot="1">
      <c r="I20" s="47" t="s">
        <v>62</v>
      </c>
      <c r="J20" s="47" t="s">
        <v>62</v>
      </c>
      <c r="K20" s="47" t="s">
        <v>62</v>
      </c>
      <c r="L20" s="47" t="s">
        <v>62</v>
      </c>
      <c r="M20" s="47" t="s">
        <v>63</v>
      </c>
      <c r="N20" s="47" t="s">
        <v>63</v>
      </c>
    </row>
    <row r="21" spans="6:14" ht="12" thickBot="1">
      <c r="F21" s="53" t="s">
        <v>64</v>
      </c>
      <c r="I21" s="52">
        <v>87</v>
      </c>
      <c r="J21" s="52">
        <v>685</v>
      </c>
      <c r="K21" s="52">
        <v>19</v>
      </c>
      <c r="L21" s="52">
        <v>23</v>
      </c>
      <c r="M21" s="50">
        <v>1</v>
      </c>
      <c r="N21" s="50">
        <v>1</v>
      </c>
    </row>
    <row r="26" spans="2:15" ht="11.25"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/>
    </row>
    <row r="27" spans="2:15" ht="12.75">
      <c r="B27" s="57" t="str">
        <f>$B$1&amp;" - Output"</f>
        <v>Comprehensive Example - Output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58"/>
    </row>
    <row r="28" spans="2:15" ht="12.75">
      <c r="B28" s="59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58"/>
    </row>
    <row r="29" spans="2:15" ht="12.75">
      <c r="B29" s="59"/>
      <c r="C29" s="23"/>
      <c r="D29" s="60" t="str">
        <f>D11</f>
        <v>Product costing model for a retail bank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58"/>
    </row>
    <row r="30" spans="2:15" ht="11.25">
      <c r="B30" s="61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58"/>
    </row>
    <row r="31" spans="2:15" ht="33.75">
      <c r="B31" s="61"/>
      <c r="C31" s="23"/>
      <c r="D31" s="23"/>
      <c r="E31" s="23"/>
      <c r="F31" s="62" t="str">
        <f aca="true" t="shared" si="0" ref="F31:N35">F12</f>
        <v>Test</v>
      </c>
      <c r="G31" s="63" t="str">
        <f t="shared" si="0"/>
        <v>Type</v>
      </c>
      <c r="H31" s="63" t="str">
        <f t="shared" si="0"/>
        <v>No. of apps per week</v>
      </c>
      <c r="I31" s="63" t="str">
        <f t="shared" si="0"/>
        <v>Application Prep (Hours)</v>
      </c>
      <c r="J31" s="63" t="str">
        <f t="shared" si="0"/>
        <v>Processing time (Hours)</v>
      </c>
      <c r="K31" s="63" t="str">
        <f t="shared" si="0"/>
        <v>Review Time (Hours)</v>
      </c>
      <c r="L31" s="63" t="str">
        <f t="shared" si="0"/>
        <v>Materials Prep (Hours)</v>
      </c>
      <c r="M31" s="63" t="str">
        <f t="shared" si="0"/>
        <v>Back office costs ($)</v>
      </c>
      <c r="N31" s="63" t="str">
        <f t="shared" si="0"/>
        <v>Front office costs($)</v>
      </c>
      <c r="O31" s="58"/>
    </row>
    <row r="32" spans="2:15" ht="11.25">
      <c r="B32" s="61"/>
      <c r="C32" s="23"/>
      <c r="D32" s="23"/>
      <c r="E32" s="23"/>
      <c r="F32" s="64" t="str">
        <f t="shared" si="0"/>
        <v>Transaction account</v>
      </c>
      <c r="G32" s="64" t="str">
        <f t="shared" si="0"/>
        <v>Standard</v>
      </c>
      <c r="H32" s="65">
        <f t="shared" si="0"/>
        <v>80</v>
      </c>
      <c r="I32" s="66">
        <f t="shared" si="0"/>
        <v>4</v>
      </c>
      <c r="J32" s="66">
        <f t="shared" si="0"/>
        <v>1.5</v>
      </c>
      <c r="K32" s="66">
        <f t="shared" si="0"/>
        <v>6</v>
      </c>
      <c r="L32" s="66">
        <f t="shared" si="0"/>
        <v>3</v>
      </c>
      <c r="M32" s="67">
        <f t="shared" si="0"/>
        <v>480</v>
      </c>
      <c r="N32" s="67">
        <f t="shared" si="0"/>
        <v>250</v>
      </c>
      <c r="O32" s="58"/>
    </row>
    <row r="33" spans="2:15" ht="11.25">
      <c r="B33" s="61"/>
      <c r="C33" s="23"/>
      <c r="D33" s="23"/>
      <c r="E33" s="23"/>
      <c r="F33" s="64" t="str">
        <f t="shared" si="0"/>
        <v>Savings account</v>
      </c>
      <c r="G33" s="64" t="str">
        <f t="shared" si="0"/>
        <v>Budget</v>
      </c>
      <c r="H33" s="65">
        <f t="shared" si="0"/>
        <v>45</v>
      </c>
      <c r="I33" s="66">
        <f t="shared" si="0"/>
        <v>3</v>
      </c>
      <c r="J33" s="66">
        <f t="shared" si="0"/>
        <v>0.5</v>
      </c>
      <c r="K33" s="66">
        <f t="shared" si="0"/>
        <v>1</v>
      </c>
      <c r="L33" s="66">
        <f t="shared" si="0"/>
        <v>3</v>
      </c>
      <c r="M33" s="67">
        <f t="shared" si="0"/>
        <v>280</v>
      </c>
      <c r="N33" s="67">
        <f t="shared" si="0"/>
        <v>200</v>
      </c>
      <c r="O33" s="58"/>
    </row>
    <row r="34" spans="2:15" ht="11.25">
      <c r="B34" s="61"/>
      <c r="C34" s="23"/>
      <c r="D34" s="23"/>
      <c r="E34" s="23"/>
      <c r="F34" s="64" t="str">
        <f t="shared" si="0"/>
        <v>Credit card</v>
      </c>
      <c r="G34" s="64" t="str">
        <f t="shared" si="0"/>
        <v>Budget</v>
      </c>
      <c r="H34" s="65">
        <f t="shared" si="0"/>
        <v>50</v>
      </c>
      <c r="I34" s="66">
        <f t="shared" si="0"/>
        <v>3.5</v>
      </c>
      <c r="J34" s="66">
        <f t="shared" si="0"/>
        <v>0.5</v>
      </c>
      <c r="K34" s="66">
        <f t="shared" si="0"/>
        <v>0</v>
      </c>
      <c r="L34" s="66">
        <f t="shared" si="0"/>
        <v>1</v>
      </c>
      <c r="M34" s="67">
        <f t="shared" si="0"/>
        <v>1350</v>
      </c>
      <c r="N34" s="67">
        <f t="shared" si="0"/>
        <v>100</v>
      </c>
      <c r="O34" s="58"/>
    </row>
    <row r="35" spans="2:15" ht="11.25">
      <c r="B35" s="61"/>
      <c r="C35" s="23"/>
      <c r="D35" s="23"/>
      <c r="E35" s="23"/>
      <c r="F35" s="64" t="str">
        <f t="shared" si="0"/>
        <v>Mortgage</v>
      </c>
      <c r="G35" s="64" t="str">
        <f t="shared" si="0"/>
        <v>Standard</v>
      </c>
      <c r="H35" s="65">
        <f t="shared" si="0"/>
        <v>150</v>
      </c>
      <c r="I35" s="66">
        <f t="shared" si="0"/>
        <v>5</v>
      </c>
      <c r="J35" s="66">
        <f t="shared" si="0"/>
        <v>0.75</v>
      </c>
      <c r="K35" s="66">
        <f t="shared" si="0"/>
        <v>2</v>
      </c>
      <c r="L35" s="66">
        <f t="shared" si="0"/>
        <v>3</v>
      </c>
      <c r="M35" s="67">
        <f t="shared" si="0"/>
        <v>400</v>
      </c>
      <c r="N35" s="67">
        <f t="shared" si="0"/>
        <v>350</v>
      </c>
      <c r="O35" s="58"/>
    </row>
    <row r="36" spans="2:15" ht="12" thickBot="1">
      <c r="B36" s="61"/>
      <c r="C36" s="23"/>
      <c r="D36" s="23"/>
      <c r="E36" s="23"/>
      <c r="F36" s="68" t="s">
        <v>65</v>
      </c>
      <c r="G36" s="23"/>
      <c r="H36" s="69">
        <f>SUM(H32:H35)</f>
        <v>325</v>
      </c>
      <c r="I36" s="69">
        <f aca="true" t="shared" si="1" ref="I36:N36">SUMPRODUCT($H$32:$H$35,I$32:I$35)</f>
        <v>1380</v>
      </c>
      <c r="J36" s="69">
        <f t="shared" si="1"/>
        <v>280</v>
      </c>
      <c r="K36" s="69">
        <f t="shared" si="1"/>
        <v>825</v>
      </c>
      <c r="L36" s="69">
        <f t="shared" si="1"/>
        <v>875</v>
      </c>
      <c r="M36" s="70">
        <f t="shared" si="1"/>
        <v>178500</v>
      </c>
      <c r="N36" s="70">
        <f t="shared" si="1"/>
        <v>86500</v>
      </c>
      <c r="O36" s="71"/>
    </row>
    <row r="37" spans="2:15" ht="12" thickTop="1">
      <c r="B37" s="61"/>
      <c r="C37" s="23"/>
      <c r="D37" s="23"/>
      <c r="E37" s="23"/>
      <c r="F37" s="23"/>
      <c r="G37" s="23"/>
      <c r="H37" s="72"/>
      <c r="I37" s="72"/>
      <c r="J37" s="72"/>
      <c r="K37" s="72"/>
      <c r="L37" s="72"/>
      <c r="M37" s="72"/>
      <c r="N37" s="72"/>
      <c r="O37" s="58"/>
    </row>
    <row r="38" spans="2:15" ht="11.25">
      <c r="B38" s="61"/>
      <c r="C38" s="23"/>
      <c r="D38" s="23"/>
      <c r="E38" s="23"/>
      <c r="F38" s="23"/>
      <c r="G38" s="23"/>
      <c r="H38" s="72"/>
      <c r="I38" s="72"/>
      <c r="J38" s="72"/>
      <c r="K38" s="72"/>
      <c r="L38" s="72"/>
      <c r="M38" s="72"/>
      <c r="N38" s="72"/>
      <c r="O38" s="58"/>
    </row>
    <row r="39" spans="2:15" ht="11.25">
      <c r="B39" s="61"/>
      <c r="C39" s="23"/>
      <c r="D39" s="68" t="s">
        <v>66</v>
      </c>
      <c r="E39" s="23"/>
      <c r="F39" s="23"/>
      <c r="G39" s="23"/>
      <c r="H39" s="72"/>
      <c r="I39" s="72"/>
      <c r="J39" s="72"/>
      <c r="K39" s="72"/>
      <c r="L39" s="72"/>
      <c r="M39" s="72"/>
      <c r="N39" s="72"/>
      <c r="O39" s="58"/>
    </row>
    <row r="40" spans="2:15" ht="12.75">
      <c r="B40" s="61"/>
      <c r="C40" s="23"/>
      <c r="D40" s="23"/>
      <c r="E40" s="23"/>
      <c r="F40" s="23"/>
      <c r="G40" s="23"/>
      <c r="H40" s="73"/>
      <c r="I40" s="74" t="s">
        <v>67</v>
      </c>
      <c r="J40" s="75" t="str">
        <f>G33</f>
        <v>Budget</v>
      </c>
      <c r="K40" s="75" t="str">
        <f>G32</f>
        <v>Standard</v>
      </c>
      <c r="L40" s="72"/>
      <c r="M40" s="72"/>
      <c r="N40" s="72"/>
      <c r="O40" s="58"/>
    </row>
    <row r="41" spans="2:15" ht="11.25">
      <c r="B41" s="61"/>
      <c r="C41" s="23"/>
      <c r="D41" s="23"/>
      <c r="E41" s="23"/>
      <c r="F41" s="23"/>
      <c r="G41" s="23"/>
      <c r="H41" s="76" t="s">
        <v>68</v>
      </c>
      <c r="I41" s="94">
        <f>SUMPRODUCT($H$32:$H$35*$I$32:$N$35*$I$21:$N$21)</f>
        <v>612660</v>
      </c>
      <c r="J41" s="95">
        <f>SUMPRODUCT($H$32:$H$35*$I$32:$N$35*$I$21:$N$21*($G$32:$G$35=J$40))</f>
        <v>158717.5</v>
      </c>
      <c r="K41" s="95">
        <f>SUMPRODUCT($H$32:$H$35*$I$32:$N$35*$I$21:$N$21*($G$32:$G$35=K$40))</f>
        <v>453942.5</v>
      </c>
      <c r="L41" s="77"/>
      <c r="M41" s="78"/>
      <c r="N41" s="72"/>
      <c r="O41" s="58"/>
    </row>
    <row r="42" spans="2:15" ht="11.25">
      <c r="B42" s="61"/>
      <c r="C42" s="23"/>
      <c r="D42" s="23"/>
      <c r="E42" s="23"/>
      <c r="F42" s="23"/>
      <c r="G42" s="23"/>
      <c r="H42" s="76" t="s">
        <v>69</v>
      </c>
      <c r="I42" s="79">
        <f>H36</f>
        <v>325</v>
      </c>
      <c r="J42" s="80">
        <f>SUMPRODUCT($H$32:$H$35,--($G$32:$G$35=J$40))</f>
        <v>95</v>
      </c>
      <c r="K42" s="80">
        <f>SUMPRODUCT($H$32:$H$35,--($G$32:$G$35=K$40))</f>
        <v>230</v>
      </c>
      <c r="L42" s="77"/>
      <c r="M42" s="72"/>
      <c r="N42" s="72"/>
      <c r="O42" s="58"/>
    </row>
    <row r="43" spans="2:15" ht="12" thickBot="1">
      <c r="B43" s="61"/>
      <c r="C43" s="23"/>
      <c r="D43" s="23"/>
      <c r="E43" s="23"/>
      <c r="F43" s="23"/>
      <c r="G43" s="23"/>
      <c r="H43" s="81" t="s">
        <v>70</v>
      </c>
      <c r="I43" s="82">
        <f>IF(I42=0,0,I41/I42)</f>
        <v>1885.1076923076923</v>
      </c>
      <c r="J43" s="83">
        <f>IF(J42=0,0,J41/J42)</f>
        <v>1670.7105263157894</v>
      </c>
      <c r="K43" s="83">
        <f>IF(K42=0,0,K41/K42)</f>
        <v>1973.6630434782608</v>
      </c>
      <c r="L43" s="77"/>
      <c r="M43" s="72"/>
      <c r="N43" s="72"/>
      <c r="O43" s="58"/>
    </row>
    <row r="44" spans="2:15" ht="12" thickTop="1">
      <c r="B44" s="61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58"/>
    </row>
    <row r="45" spans="2:15" ht="11.25">
      <c r="B45" s="84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85"/>
    </row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'Unique_Example_BA'!A1" tooltip="Go to Previous Sheet" display="'Unique_Example_BA'!A1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scale="87" r:id="rId1"/>
  <headerFooter alignWithMargins="0">
    <oddFooter>&amp;L&amp;"Arial,Bold"&amp;7&amp;F
&amp;A
Printed: &amp;T on &amp;D&amp;C&amp;"Arial,Bold"&amp;10Page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Liam Bastick</dc:creator>
  <cp:keywords/>
  <dc:description/>
  <cp:lastModifiedBy>Liam</cp:lastModifiedBy>
  <dcterms:created xsi:type="dcterms:W3CDTF">2010-07-27T03:50:04Z</dcterms:created>
  <dcterms:modified xsi:type="dcterms:W3CDTF">2012-07-27T05:17:53Z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