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Assumptions_SC" sheetId="3" r:id="rId3"/>
    <sheet name="Illustrative_Calculations_BO" sheetId="4" r:id="rId4"/>
    <sheet name="Appendix_SC" sheetId="5" r:id="rId5"/>
    <sheet name="Days_of_the_Week_BL" sheetId="6" r:id="rId6"/>
  </sheets>
  <definedNames>
    <definedName name="HL_Home">'Contents'!$B$1</definedName>
    <definedName name="LU_Weekdays">'Days_of_the_Week_BL'!$C$10:$C$16</definedName>
    <definedName name="Model_Name">'GC'!$C$10</definedName>
    <definedName name="_xlnm.Print_Area" localSheetId="4">'Appendix_SC'!$B$1:$P$30</definedName>
    <definedName name="_xlnm.Print_Area" localSheetId="2">'Assumptions_SC'!$B$1:$P$30</definedName>
    <definedName name="_xlnm.Print_Area" localSheetId="1">'Contents'!$B$1:$Q$13</definedName>
    <definedName name="_xlnm.Print_Area" localSheetId="5">'Days_of_the_Week_BL'!$B$1:$J$37</definedName>
    <definedName name="_xlnm.Print_Area" localSheetId="0">'GC'!$B$1:$P$30</definedName>
    <definedName name="_xlnm.Print_Area" localSheetId="3">'Illustrative_Calculations_BO'!$B$1:$S$39</definedName>
    <definedName name="_xlnm.Print_Titles" localSheetId="1">'Contents'!$1:$7</definedName>
    <definedName name="_xlnm.Print_Titles" localSheetId="5">'Days_of_the_Week_BL'!$1:$6</definedName>
    <definedName name="_xlnm.Print_Titles" localSheetId="3">'Illustrative_Calculations_BO'!$1:$6</definedName>
  </definedNames>
  <calcPr fullCalcOnLoad="1"/>
</workbook>
</file>

<file path=xl/sharedStrings.xml><?xml version="1.0" encoding="utf-8"?>
<sst xmlns="http://schemas.openxmlformats.org/spreadsheetml/2006/main" count="64" uniqueCount="48">
  <si>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</si>
  <si>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</si>
  <si>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</si>
  <si>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</si>
  <si>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</si>
  <si>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</si>
  <si>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</si>
  <si>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</si>
  <si>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</si>
  <si>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</si>
  <si>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</si>
  <si>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Names:</t>
  </si>
  <si>
    <t>Section Cover Notes:</t>
  </si>
  <si>
    <t>SC</t>
  </si>
  <si>
    <t>Assumptions</t>
  </si>
  <si>
    <t>Section 1.</t>
  </si>
  <si>
    <t>a.</t>
  </si>
  <si>
    <t>Section 2.</t>
  </si>
  <si>
    <t xml:space="preserve">  Page  </t>
  </si>
  <si>
    <t>Total Pages:</t>
  </si>
  <si>
    <t>SumProduct Pty Ltd</t>
  </si>
  <si>
    <t>Number of Xdays in a Month</t>
  </si>
  <si>
    <t>Any queries, please e-mail:</t>
  </si>
  <si>
    <t>liam.bastick@sumproduct.com</t>
  </si>
  <si>
    <t>Website:</t>
  </si>
  <si>
    <t>www.sumproduct.com</t>
  </si>
  <si>
    <t>For past articles visit:</t>
  </si>
  <si>
    <t>This shows a simple way to calculate the number of Fridays, Saturdays, etc. in a given month.</t>
  </si>
  <si>
    <t>Appendix</t>
  </si>
  <si>
    <t>Lists the days of the week for reference.</t>
  </si>
  <si>
    <t>BL</t>
  </si>
  <si>
    <t>Days of the Week</t>
  </si>
  <si>
    <t>LU_Weekdays</t>
  </si>
  <si>
    <t>Weekdays</t>
  </si>
  <si>
    <t>Sunday</t>
  </si>
  <si>
    <t>Monday</t>
  </si>
  <si>
    <t>Tuesday</t>
  </si>
  <si>
    <t>Wednesday</t>
  </si>
  <si>
    <t>Thursday</t>
  </si>
  <si>
    <t>Friday</t>
  </si>
  <si>
    <t>Saturday</t>
  </si>
  <si>
    <t>BO</t>
  </si>
  <si>
    <t>Illustrative Calculations</t>
  </si>
  <si>
    <t>Start Year</t>
  </si>
  <si>
    <t>Weekday</t>
  </si>
  <si>
    <t>Ouputs</t>
  </si>
  <si>
    <t>Illustrative Example</t>
  </si>
  <si>
    <t>Practcal illustration of how to calculate the number of days in a month for a particular day of the week.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</si>
</sst>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&quot;Jan&quot;"/>
    <numFmt numFmtId="175" formatCode="&quot;Feb&quot;"/>
    <numFmt numFmtId="176" formatCode="&quot;Mar&quot;"/>
    <numFmt numFmtId="177" formatCode="&quot;Apr&quot;"/>
    <numFmt numFmtId="178" formatCode="&quot;May&quot;"/>
    <numFmt numFmtId="179" formatCode="&quot;Jun&quot;"/>
    <numFmt numFmtId="180" formatCode="&quot;Jul&quot;"/>
    <numFmt numFmtId="181" formatCode="&quot;Aug&quot;"/>
    <numFmt numFmtId="182" formatCode="&quot;Sep&quot;"/>
    <numFmt numFmtId="183" formatCode="&quot;Oct&quot;"/>
    <numFmt numFmtId="184" formatCode="&quot;Nov&quot;"/>
    <numFmt numFmtId="185" formatCode="&quot;Dec&quot;"/>
  </numFmts>
  <fonts count="63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b/>
      <sz val="13"/>
      <color indexed="60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6" fillId="30" borderId="2" applyNumberFormat="0" applyAlignment="0" applyProtection="0"/>
    <xf numFmtId="0" fontId="57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8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0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23" fillId="0" borderId="5" xfId="79" applyFont="1">
      <alignment horizontal="center" vertical="center"/>
      <protection/>
    </xf>
    <xf numFmtId="0" fontId="28" fillId="0" borderId="0" xfId="112" applyFont="1">
      <alignment horizontal="left" vertical="center"/>
      <protection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1" fontId="31" fillId="0" borderId="10" xfId="70" applyNumberFormat="1" applyFont="1" applyBorder="1" applyAlignment="1">
      <alignment horizontal="center" vertical="center"/>
      <protection/>
    </xf>
    <xf numFmtId="0" fontId="24" fillId="0" borderId="0" xfId="72" applyFont="1" applyAlignment="1">
      <alignment horizontal="left" vertical="center"/>
      <protection/>
    </xf>
    <xf numFmtId="0" fontId="24" fillId="0" borderId="5" xfId="80" applyFont="1" applyAlignment="1">
      <alignment horizontal="center" vertical="center"/>
      <protection/>
    </xf>
    <xf numFmtId="0" fontId="4" fillId="0" borderId="0" xfId="69" applyFont="1" applyAlignment="1">
      <alignment horizontal="left" vertical="center"/>
      <protection/>
    </xf>
    <xf numFmtId="0" fontId="4" fillId="0" borderId="0" xfId="69" applyFont="1">
      <alignment vertical="center"/>
      <protection/>
    </xf>
    <xf numFmtId="0" fontId="31" fillId="0" borderId="0" xfId="70" applyFont="1">
      <alignment vertical="center"/>
      <protection/>
    </xf>
    <xf numFmtId="0" fontId="23" fillId="0" borderId="0" xfId="71" applyFont="1">
      <alignment vertical="center"/>
      <protection/>
    </xf>
    <xf numFmtId="0" fontId="24" fillId="33" borderId="1" xfId="45" applyFont="1" applyFill="1" applyAlignment="1">
      <alignment horizontal="center" vertical="center"/>
      <protection locked="0"/>
    </xf>
    <xf numFmtId="0" fontId="0" fillId="0" borderId="0" xfId="0" applyAlignment="1">
      <alignment horizontal="center"/>
    </xf>
    <xf numFmtId="0" fontId="0" fillId="34" borderId="5" xfId="0" applyFill="1" applyBorder="1" applyAlignment="1">
      <alignment/>
    </xf>
    <xf numFmtId="174" fontId="6" fillId="34" borderId="5" xfId="71" applyNumberFormat="1" applyFont="1" applyFill="1" applyBorder="1" applyAlignment="1">
      <alignment horizontal="center" vertical="center"/>
      <protection/>
    </xf>
    <xf numFmtId="175" fontId="6" fillId="34" borderId="5" xfId="71" applyNumberFormat="1" applyFont="1" applyFill="1" applyBorder="1" applyAlignment="1">
      <alignment horizontal="center" vertical="center"/>
      <protection/>
    </xf>
    <xf numFmtId="176" fontId="6" fillId="34" borderId="5" xfId="71" applyNumberFormat="1" applyFont="1" applyFill="1" applyBorder="1" applyAlignment="1">
      <alignment horizontal="center" vertical="center"/>
      <protection/>
    </xf>
    <xf numFmtId="177" fontId="6" fillId="34" borderId="5" xfId="71" applyNumberFormat="1" applyFont="1" applyFill="1" applyBorder="1" applyAlignment="1">
      <alignment horizontal="center" vertical="center"/>
      <protection/>
    </xf>
    <xf numFmtId="178" fontId="6" fillId="34" borderId="5" xfId="71" applyNumberFormat="1" applyFont="1" applyFill="1" applyBorder="1" applyAlignment="1">
      <alignment horizontal="center" vertical="center"/>
      <protection/>
    </xf>
    <xf numFmtId="179" fontId="6" fillId="34" borderId="5" xfId="71" applyNumberFormat="1" applyFont="1" applyFill="1" applyBorder="1" applyAlignment="1">
      <alignment horizontal="center" vertical="center"/>
      <protection/>
    </xf>
    <xf numFmtId="180" fontId="6" fillId="34" borderId="5" xfId="71" applyNumberFormat="1" applyFont="1" applyFill="1" applyBorder="1" applyAlignment="1">
      <alignment horizontal="center" vertical="center"/>
      <protection/>
    </xf>
    <xf numFmtId="181" fontId="6" fillId="34" borderId="5" xfId="71" applyNumberFormat="1" applyFont="1" applyFill="1" applyBorder="1" applyAlignment="1">
      <alignment horizontal="center" vertical="center"/>
      <protection/>
    </xf>
    <xf numFmtId="182" fontId="6" fillId="34" borderId="5" xfId="71" applyNumberFormat="1" applyFont="1" applyFill="1" applyBorder="1" applyAlignment="1">
      <alignment horizontal="center" vertical="center"/>
      <protection/>
    </xf>
    <xf numFmtId="183" fontId="6" fillId="34" borderId="5" xfId="71" applyNumberFormat="1" applyFont="1" applyFill="1" applyBorder="1" applyAlignment="1">
      <alignment horizontal="center" vertical="center"/>
      <protection/>
    </xf>
    <xf numFmtId="184" fontId="6" fillId="34" borderId="5" xfId="71" applyNumberFormat="1" applyFont="1" applyFill="1" applyBorder="1" applyAlignment="1">
      <alignment horizontal="center" vertical="center"/>
      <protection/>
    </xf>
    <xf numFmtId="185" fontId="6" fillId="34" borderId="5" xfId="71" applyNumberFormat="1" applyFont="1" applyFill="1" applyBorder="1" applyAlignment="1">
      <alignment horizontal="center" vertical="center"/>
      <protection/>
    </xf>
    <xf numFmtId="171" fontId="0" fillId="0" borderId="5" xfId="109" applyNumberFormat="1" applyFont="1" applyBorder="1">
      <alignment horizontal="right" vertical="center"/>
      <protection/>
    </xf>
    <xf numFmtId="171" fontId="29" fillId="0" borderId="0" xfId="115" applyNumberFormat="1" applyFont="1" applyAlignment="1" quotePrefix="1">
      <alignment horizontal="center" vertical="center"/>
      <protection locked="0"/>
    </xf>
    <xf numFmtId="0" fontId="7" fillId="0" borderId="0" xfId="76">
      <alignment horizontal="left" vertical="center"/>
      <protection locked="0"/>
    </xf>
    <xf numFmtId="171" fontId="11" fillId="0" borderId="0" xfId="117" applyNumberFormat="1" applyAlignment="1" quotePrefix="1">
      <alignment horizontal="right" vertical="center"/>
      <protection locked="0"/>
    </xf>
    <xf numFmtId="171" fontId="11" fillId="0" borderId="0" xfId="117" applyNumberFormat="1" quotePrefix="1">
      <alignment horizontal="left" vertical="center"/>
      <protection locked="0"/>
    </xf>
    <xf numFmtId="173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20</v>
      </c>
    </row>
    <row r="10" ht="15.75">
      <c r="C10" s="1" t="s">
        <v>21</v>
      </c>
    </row>
    <row r="11" spans="3:6" ht="11.25">
      <c r="C11" s="48" t="s">
        <v>3</v>
      </c>
      <c r="D11" s="48"/>
      <c r="E11" s="48"/>
      <c r="F11" s="48"/>
    </row>
    <row r="19" ht="11.25">
      <c r="C19" s="3" t="s">
        <v>0</v>
      </c>
    </row>
    <row r="21" ht="11.25">
      <c r="C21" s="3" t="s">
        <v>1</v>
      </c>
    </row>
    <row r="22" ht="11.25">
      <c r="C22" s="25" t="s">
        <v>27</v>
      </c>
    </row>
    <row r="23" ht="11.25">
      <c r="C23" s="25"/>
    </row>
    <row r="24" spans="3:9" ht="11.25">
      <c r="C24" s="25" t="s">
        <v>22</v>
      </c>
      <c r="G24" s="48" t="s">
        <v>23</v>
      </c>
      <c r="H24" s="48"/>
      <c r="I24" s="48"/>
    </row>
    <row r="25" spans="3:9" ht="11.25">
      <c r="C25" s="25" t="s">
        <v>24</v>
      </c>
      <c r="G25" s="48" t="s">
        <v>25</v>
      </c>
      <c r="H25" s="48"/>
      <c r="I25" s="48"/>
    </row>
    <row r="26" spans="3:9" ht="11.25">
      <c r="C26" s="25" t="s">
        <v>26</v>
      </c>
      <c r="G26" s="48" t="s">
        <v>25</v>
      </c>
      <c r="H26" s="48"/>
      <c r="I26" s="48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Number of Xdays in a Month</v>
      </c>
    </row>
    <row r="3" spans="2:9" ht="11.25">
      <c r="B3" s="48" t="s">
        <v>5</v>
      </c>
      <c r="C3" s="48"/>
      <c r="D3" s="48"/>
      <c r="E3" s="48"/>
      <c r="F3" s="48"/>
      <c r="G3" s="48"/>
      <c r="H3" s="48"/>
      <c r="I3" s="48"/>
    </row>
    <row r="6" spans="1:17" s="18" customFormat="1" ht="12.75">
      <c r="A6" s="17" t="s">
        <v>6</v>
      </c>
      <c r="B6" s="19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 t="s">
        <v>18</v>
      </c>
    </row>
    <row r="7" ht="11.25">
      <c r="B7" s="7"/>
    </row>
    <row r="8" spans="2:17" ht="18.75" customHeight="1">
      <c r="B8" s="51">
        <v>1</v>
      </c>
      <c r="C8" s="51"/>
      <c r="D8" s="52" t="str">
        <f>Assumptions_SC!C9</f>
        <v>Illustrative Example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7">
        <v>3</v>
      </c>
    </row>
    <row r="9" spans="6:17" s="21" customFormat="1" ht="11.25" outlineLevel="1">
      <c r="F9" s="49" t="s">
        <v>16</v>
      </c>
      <c r="G9" s="49"/>
      <c r="H9" s="50" t="str">
        <f>Illustrative_Calculations_BO!B1</f>
        <v>Illustrative Calculations</v>
      </c>
      <c r="I9" s="50"/>
      <c r="J9" s="50"/>
      <c r="K9" s="50"/>
      <c r="L9" s="50"/>
      <c r="M9" s="50"/>
      <c r="N9" s="50"/>
      <c r="O9" s="50"/>
      <c r="P9" s="50"/>
      <c r="Q9" s="22">
        <v>4</v>
      </c>
    </row>
    <row r="10" spans="2:17" ht="18.75" customHeight="1">
      <c r="B10" s="51">
        <v>2</v>
      </c>
      <c r="C10" s="51"/>
      <c r="D10" s="52" t="str">
        <f>Appendix_SC!C9</f>
        <v>Appendix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7">
        <v>5</v>
      </c>
    </row>
    <row r="11" spans="6:17" s="21" customFormat="1" ht="11.25" outlineLevel="1">
      <c r="F11" s="49" t="s">
        <v>16</v>
      </c>
      <c r="G11" s="49"/>
      <c r="H11" s="50" t="str">
        <f>Days_of_the_Week_BL!B1</f>
        <v>Days of the Week</v>
      </c>
      <c r="I11" s="50"/>
      <c r="J11" s="50"/>
      <c r="K11" s="50"/>
      <c r="L11" s="50"/>
      <c r="M11" s="50"/>
      <c r="N11" s="50"/>
      <c r="O11" s="50"/>
      <c r="P11" s="50"/>
      <c r="Q11" s="22">
        <v>6</v>
      </c>
    </row>
    <row r="13" spans="2:17" ht="12">
      <c r="B13" s="23" t="s">
        <v>19</v>
      </c>
      <c r="Q13" s="24">
        <v>6</v>
      </c>
    </row>
  </sheetData>
  <sheetProtection/>
  <mergeCells count="9">
    <mergeCell ref="B8:C8"/>
    <mergeCell ref="D8:P8"/>
    <mergeCell ref="B3:I3"/>
    <mergeCell ref="F11:G11"/>
    <mergeCell ref="H11:P11"/>
    <mergeCell ref="F9:G9"/>
    <mergeCell ref="H9:P9"/>
    <mergeCell ref="B10:C10"/>
    <mergeCell ref="D10:P10"/>
  </mergeCells>
  <hyperlinks>
    <hyperlink ref="B8" location="'Assumptions_SC'!A1" tooltip="Go to Illustrative Example" display="'Assumptions_SC'!A1"/>
    <hyperlink ref="D8" location="'Assumptions_SC'!A1" tooltip="Go to Illustrative Example" display="'Assumptions_SC'!A1"/>
    <hyperlink ref="F9" location="'Illustrative_Calculations_BO'!A1" tooltip="Go to Illustrative Calculations" display="'Illustrative_Calculations_BO'!A1"/>
    <hyperlink ref="H9" location="'Illustrative_Calculations_BO'!A1" tooltip="Go to Illustrative Calculations" display="'Illustrative_Calculations_BO'!A1"/>
    <hyperlink ref="B10" location="'Appendix_SC'!A1" tooltip="Go to Appendix" display="'Appendix_SC'!A1"/>
    <hyperlink ref="D10" location="'Appendix_SC'!A1" tooltip="Go to Appendix" display="'Appendix_SC'!A1"/>
    <hyperlink ref="F11" location="'Days_of_the_Week_BL'!A1" tooltip="Go to Days of the Week" display="'Days_of_the_Week_BL'!A1"/>
    <hyperlink ref="H11" location="'Days_of_the_Week_BL'!A1" tooltip="Go to Days of the Week" display="'Days_of_the_Week_BL'!A1"/>
    <hyperlink ref="Q8" location="'Assumptions_SC'!A1" tooltip="Go to Illustrative Example" display="'Assumptions_SC'!A1"/>
    <hyperlink ref="Q9" location="'Illustrative_Calculations_BO'!A1" tooltip="Go to Illustrative Calculations" display="'Illustrative_Calculations_BO'!A1"/>
    <hyperlink ref="Q10" location="'Appendix_SC'!A1" tooltip="Go to Appendix" display="'Appendix_SC'!A1"/>
    <hyperlink ref="Q11" location="'Days_of_the_Week_BL'!A1" tooltip="Go to Days of the Week" display="'Days_of_the_Week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</v>
      </c>
    </row>
    <row r="9" ht="18">
      <c r="C9" s="2" t="s">
        <v>46</v>
      </c>
    </row>
    <row r="10" ht="16.5">
      <c r="C10" s="14" t="s">
        <v>15</v>
      </c>
    </row>
    <row r="11" ht="15.75">
      <c r="C11" s="5" t="str">
        <f>Model_Name</f>
        <v>Number of Xdays in a Month</v>
      </c>
    </row>
    <row r="12" spans="3:6" ht="11.25">
      <c r="C12" s="48" t="s">
        <v>3</v>
      </c>
      <c r="D12" s="48"/>
      <c r="E12" s="48"/>
      <c r="F12" s="48"/>
    </row>
    <row r="13" spans="3:4" ht="12.75">
      <c r="C13" s="11" t="s">
        <v>9</v>
      </c>
      <c r="D13" s="12" t="s">
        <v>10</v>
      </c>
    </row>
    <row r="17" ht="11.25">
      <c r="C17" s="3" t="s">
        <v>12</v>
      </c>
    </row>
    <row r="18" ht="11.25">
      <c r="C18" s="4" t="s">
        <v>47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Illustrative_Calculations_BO'!A1" tooltip="Go to Next Sheet" display="'Illustrative_Calculations_BO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pane xSplit="1" ySplit="4" topLeftCell="B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H19" sqref="H19"/>
    </sheetView>
  </sheetViews>
  <sheetFormatPr defaultColWidth="10.83203125" defaultRowHeight="11.25"/>
  <cols>
    <col min="1" max="5" width="3.83203125" style="0" customWidth="1"/>
  </cols>
  <sheetData>
    <row r="1" spans="1:2" ht="18">
      <c r="A1" s="6" t="s">
        <v>41</v>
      </c>
      <c r="B1" s="2" t="s">
        <v>42</v>
      </c>
    </row>
    <row r="2" ht="15.75">
      <c r="B2" s="5" t="str">
        <f>Model_Name</f>
        <v>Number of Xdays in a Month</v>
      </c>
    </row>
    <row r="3" spans="2:6" ht="11.25">
      <c r="B3" s="48" t="s">
        <v>3</v>
      </c>
      <c r="C3" s="48"/>
      <c r="D3" s="48"/>
      <c r="E3" s="48"/>
      <c r="F3" s="48"/>
    </row>
    <row r="4" spans="1:6" ht="12.75">
      <c r="A4" s="8" t="s">
        <v>6</v>
      </c>
      <c r="B4" s="11" t="s">
        <v>9</v>
      </c>
      <c r="C4" s="12" t="s">
        <v>10</v>
      </c>
      <c r="F4" s="15"/>
    </row>
    <row r="5" ht="11.25">
      <c r="B5" s="7"/>
    </row>
    <row r="7" ht="12.75">
      <c r="B7" s="28" t="str">
        <f>B1</f>
        <v>Illustrative Calculations</v>
      </c>
    </row>
    <row r="9" ht="12">
      <c r="C9" s="29" t="s">
        <v>14</v>
      </c>
    </row>
    <row r="10" ht="12" thickBot="1"/>
    <row r="11" spans="4:7" ht="12" thickBot="1">
      <c r="D11" s="30" t="s">
        <v>43</v>
      </c>
      <c r="G11" s="31">
        <v>2008</v>
      </c>
    </row>
    <row r="12" ht="12" thickBot="1">
      <c r="G12" s="32"/>
    </row>
    <row r="13" spans="4:7" ht="12" thickBot="1">
      <c r="D13" s="30" t="s">
        <v>44</v>
      </c>
      <c r="G13" s="31" t="s">
        <v>34</v>
      </c>
    </row>
    <row r="16" ht="12">
      <c r="C16" s="29" t="s">
        <v>45</v>
      </c>
    </row>
    <row r="18" spans="7:19" ht="11.25">
      <c r="G18" s="33"/>
      <c r="H18" s="34">
        <v>1</v>
      </c>
      <c r="I18" s="35">
        <v>2</v>
      </c>
      <c r="J18" s="36">
        <v>3</v>
      </c>
      <c r="K18" s="37">
        <v>4</v>
      </c>
      <c r="L18" s="38">
        <v>5</v>
      </c>
      <c r="M18" s="39">
        <v>6</v>
      </c>
      <c r="N18" s="40">
        <v>7</v>
      </c>
      <c r="O18" s="41">
        <v>8</v>
      </c>
      <c r="P18" s="42">
        <v>9</v>
      </c>
      <c r="Q18" s="43">
        <v>10</v>
      </c>
      <c r="R18" s="44">
        <v>11</v>
      </c>
      <c r="S18" s="45">
        <v>12</v>
      </c>
    </row>
    <row r="19" spans="7:19" ht="11.25">
      <c r="G19" s="33">
        <f>IF(G18="",$G$11,G18+1)</f>
        <v>2008</v>
      </c>
      <c r="H19" s="46">
        <f>4+(DAY(DATE($G19,H$18,35))&lt;WEEKDAY(DATE($G19,H$18,1)-MATCH($G$13,LU_Weekdays,0)))</f>
        <v>4</v>
      </c>
      <c r="I19" s="46">
        <f>4+(DAY(DATE($G19,I$18,35))&lt;WEEKDAY(DATE($G19,I$18,1)-MATCH($G$13,LU_Weekdays,0)))</f>
        <v>4</v>
      </c>
      <c r="J19" s="46">
        <f>4+(DAY(DATE($G19,J$18,35))&lt;WEEKDAY(DATE($G19,J$18,1)-MATCH($G$13,LU_Weekdays,0)))</f>
        <v>5</v>
      </c>
      <c r="K19" s="46">
        <f>4+(DAY(DATE($G19,K$18,35))&lt;WEEKDAY(DATE($G19,K$18,1)-MATCH($G$13,LU_Weekdays,0)))</f>
        <v>4</v>
      </c>
      <c r="L19" s="46">
        <f>4+(DAY(DATE($G19,L$18,35))&lt;WEEKDAY(DATE($G19,L$18,1)-MATCH($G$13,LU_Weekdays,0)))</f>
        <v>4</v>
      </c>
      <c r="M19" s="46">
        <f>4+(DAY(DATE($G19,M$18,35))&lt;WEEKDAY(DATE($G19,M$18,1)-MATCH($G$13,LU_Weekdays,0)))</f>
        <v>5</v>
      </c>
      <c r="N19" s="46">
        <f>4+(DAY(DATE($G19,N$18,35))&lt;WEEKDAY(DATE($G19,N$18,1)-MATCH($G$13,LU_Weekdays,0)))</f>
        <v>4</v>
      </c>
      <c r="O19" s="46">
        <f>4+(DAY(DATE($G19,O$18,35))&lt;WEEKDAY(DATE($G19,O$18,1)-MATCH($G$13,LU_Weekdays,0)))</f>
        <v>5</v>
      </c>
      <c r="P19" s="46">
        <f>4+(DAY(DATE($G19,P$18,35))&lt;WEEKDAY(DATE($G19,P$18,1)-MATCH($G$13,LU_Weekdays,0)))</f>
        <v>4</v>
      </c>
      <c r="Q19" s="46">
        <f>4+(DAY(DATE($G19,Q$18,35))&lt;WEEKDAY(DATE($G19,Q$18,1)-MATCH($G$13,LU_Weekdays,0)))</f>
        <v>4</v>
      </c>
      <c r="R19" s="46">
        <f>4+(DAY(DATE($G19,R$18,35))&lt;WEEKDAY(DATE($G19,R$18,1)-MATCH($G$13,LU_Weekdays,0)))</f>
        <v>5</v>
      </c>
      <c r="S19" s="46">
        <f>4+(DAY(DATE($G19,S$18,35))&lt;WEEKDAY(DATE($G19,S$18,1)-MATCH($G$13,LU_Weekdays,0)))</f>
        <v>4</v>
      </c>
    </row>
    <row r="20" spans="7:19" ht="11.25">
      <c r="G20" s="33">
        <f>IF(G19="",$G$11,G19+1)</f>
        <v>2009</v>
      </c>
      <c r="H20" s="46">
        <f>4+(DAY(DATE($G20,H$18,35))&lt;WEEKDAY(DATE($G20,H$18,1)-MATCH($G$13,LU_Weekdays,0)))</f>
        <v>4</v>
      </c>
      <c r="I20" s="46">
        <f>4+(DAY(DATE($G20,I$18,35))&lt;WEEKDAY(DATE($G20,I$18,1)-MATCH($G$13,LU_Weekdays,0)))</f>
        <v>4</v>
      </c>
      <c r="J20" s="46">
        <f>4+(DAY(DATE($G20,J$18,35))&lt;WEEKDAY(DATE($G20,J$18,1)-MATCH($G$13,LU_Weekdays,0)))</f>
        <v>5</v>
      </c>
      <c r="K20" s="46">
        <f>4+(DAY(DATE($G20,K$18,35))&lt;WEEKDAY(DATE($G20,K$18,1)-MATCH($G$13,LU_Weekdays,0)))</f>
        <v>4</v>
      </c>
      <c r="L20" s="46">
        <f>4+(DAY(DATE($G20,L$18,35))&lt;WEEKDAY(DATE($G20,L$18,1)-MATCH($G$13,LU_Weekdays,0)))</f>
        <v>5</v>
      </c>
      <c r="M20" s="46">
        <f>4+(DAY(DATE($G20,M$18,35))&lt;WEEKDAY(DATE($G20,M$18,1)-MATCH($G$13,LU_Weekdays,0)))</f>
        <v>4</v>
      </c>
      <c r="N20" s="46">
        <f>4+(DAY(DATE($G20,N$18,35))&lt;WEEKDAY(DATE($G20,N$18,1)-MATCH($G$13,LU_Weekdays,0)))</f>
        <v>4</v>
      </c>
      <c r="O20" s="46">
        <f>4+(DAY(DATE($G20,O$18,35))&lt;WEEKDAY(DATE($G20,O$18,1)-MATCH($G$13,LU_Weekdays,0)))</f>
        <v>5</v>
      </c>
      <c r="P20" s="46">
        <f>4+(DAY(DATE($G20,P$18,35))&lt;WEEKDAY(DATE($G20,P$18,1)-MATCH($G$13,LU_Weekdays,0)))</f>
        <v>4</v>
      </c>
      <c r="Q20" s="46">
        <f>4+(DAY(DATE($G20,Q$18,35))&lt;WEEKDAY(DATE($G20,Q$18,1)-MATCH($G$13,LU_Weekdays,0)))</f>
        <v>4</v>
      </c>
      <c r="R20" s="46">
        <f>4+(DAY(DATE($G20,R$18,35))&lt;WEEKDAY(DATE($G20,R$18,1)-MATCH($G$13,LU_Weekdays,0)))</f>
        <v>5</v>
      </c>
      <c r="S20" s="46">
        <f>4+(DAY(DATE($G20,S$18,35))&lt;WEEKDAY(DATE($G20,S$18,1)-MATCH($G$13,LU_Weekdays,0)))</f>
        <v>4</v>
      </c>
    </row>
    <row r="21" spans="7:19" ht="11.25">
      <c r="G21" s="33">
        <f>IF(G20="",$G$11,G20+1)</f>
        <v>2010</v>
      </c>
      <c r="H21" s="46">
        <f>4+(DAY(DATE($G21,H$18,35))&lt;WEEKDAY(DATE($G21,H$18,1)-MATCH($G$13,LU_Weekdays,0)))</f>
        <v>5</v>
      </c>
      <c r="I21" s="46">
        <f>4+(DAY(DATE($G21,I$18,35))&lt;WEEKDAY(DATE($G21,I$18,1)-MATCH($G$13,LU_Weekdays,0)))</f>
        <v>4</v>
      </c>
      <c r="J21" s="46">
        <f>4+(DAY(DATE($G21,J$18,35))&lt;WEEKDAY(DATE($G21,J$18,1)-MATCH($G$13,LU_Weekdays,0)))</f>
        <v>4</v>
      </c>
      <c r="K21" s="46">
        <f>4+(DAY(DATE($G21,K$18,35))&lt;WEEKDAY(DATE($G21,K$18,1)-MATCH($G$13,LU_Weekdays,0)))</f>
        <v>4</v>
      </c>
      <c r="L21" s="46">
        <f>4+(DAY(DATE($G21,L$18,35))&lt;WEEKDAY(DATE($G21,L$18,1)-MATCH($G$13,LU_Weekdays,0)))</f>
        <v>5</v>
      </c>
      <c r="M21" s="46">
        <f>4+(DAY(DATE($G21,M$18,35))&lt;WEEKDAY(DATE($G21,M$18,1)-MATCH($G$13,LU_Weekdays,0)))</f>
        <v>4</v>
      </c>
      <c r="N21" s="46">
        <f>4+(DAY(DATE($G21,N$18,35))&lt;WEEKDAY(DATE($G21,N$18,1)-MATCH($G$13,LU_Weekdays,0)))</f>
        <v>4</v>
      </c>
      <c r="O21" s="46">
        <f>4+(DAY(DATE($G21,O$18,35))&lt;WEEKDAY(DATE($G21,O$18,1)-MATCH($G$13,LU_Weekdays,0)))</f>
        <v>5</v>
      </c>
      <c r="P21" s="46">
        <f>4+(DAY(DATE($G21,P$18,35))&lt;WEEKDAY(DATE($G21,P$18,1)-MATCH($G$13,LU_Weekdays,0)))</f>
        <v>4</v>
      </c>
      <c r="Q21" s="46">
        <f>4+(DAY(DATE($G21,Q$18,35))&lt;WEEKDAY(DATE($G21,Q$18,1)-MATCH($G$13,LU_Weekdays,0)))</f>
        <v>5</v>
      </c>
      <c r="R21" s="46">
        <f>4+(DAY(DATE($G21,R$18,35))&lt;WEEKDAY(DATE($G21,R$18,1)-MATCH($G$13,LU_Weekdays,0)))</f>
        <v>4</v>
      </c>
      <c r="S21" s="46">
        <f>4+(DAY(DATE($G21,S$18,35))&lt;WEEKDAY(DATE($G21,S$18,1)-MATCH($G$13,LU_Weekdays,0)))</f>
        <v>4</v>
      </c>
    </row>
    <row r="22" spans="7:19" ht="11.25">
      <c r="G22" s="33">
        <f>IF(G21="",$G$11,G21+1)</f>
        <v>2011</v>
      </c>
      <c r="H22" s="46">
        <f>4+(DAY(DATE($G22,H$18,35))&lt;WEEKDAY(DATE($G22,H$18,1)-MATCH($G$13,LU_Weekdays,0)))</f>
        <v>5</v>
      </c>
      <c r="I22" s="46">
        <f>4+(DAY(DATE($G22,I$18,35))&lt;WEEKDAY(DATE($G22,I$18,1)-MATCH($G$13,LU_Weekdays,0)))</f>
        <v>4</v>
      </c>
      <c r="J22" s="46">
        <f>4+(DAY(DATE($G22,J$18,35))&lt;WEEKDAY(DATE($G22,J$18,1)-MATCH($G$13,LU_Weekdays,0)))</f>
        <v>4</v>
      </c>
      <c r="K22" s="46">
        <f>4+(DAY(DATE($G22,K$18,35))&lt;WEEKDAY(DATE($G22,K$18,1)-MATCH($G$13,LU_Weekdays,0)))</f>
        <v>4</v>
      </c>
      <c r="L22" s="46">
        <f>4+(DAY(DATE($G22,L$18,35))&lt;WEEKDAY(DATE($G22,L$18,1)-MATCH($G$13,LU_Weekdays,0)))</f>
        <v>5</v>
      </c>
      <c r="M22" s="46">
        <f>4+(DAY(DATE($G22,M$18,35))&lt;WEEKDAY(DATE($G22,M$18,1)-MATCH($G$13,LU_Weekdays,0)))</f>
        <v>4</v>
      </c>
      <c r="N22" s="46">
        <f>4+(DAY(DATE($G22,N$18,35))&lt;WEEKDAY(DATE($G22,N$18,1)-MATCH($G$13,LU_Weekdays,0)))</f>
        <v>5</v>
      </c>
      <c r="O22" s="46">
        <f>4+(DAY(DATE($G22,O$18,35))&lt;WEEKDAY(DATE($G22,O$18,1)-MATCH($G$13,LU_Weekdays,0)))</f>
        <v>4</v>
      </c>
      <c r="P22" s="46">
        <f>4+(DAY(DATE($G22,P$18,35))&lt;WEEKDAY(DATE($G22,P$18,1)-MATCH($G$13,LU_Weekdays,0)))</f>
        <v>4</v>
      </c>
      <c r="Q22" s="46">
        <f>4+(DAY(DATE($G22,Q$18,35))&lt;WEEKDAY(DATE($G22,Q$18,1)-MATCH($G$13,LU_Weekdays,0)))</f>
        <v>5</v>
      </c>
      <c r="R22" s="46">
        <f>4+(DAY(DATE($G22,R$18,35))&lt;WEEKDAY(DATE($G22,R$18,1)-MATCH($G$13,LU_Weekdays,0)))</f>
        <v>4</v>
      </c>
      <c r="S22" s="46">
        <f>4+(DAY(DATE($G22,S$18,35))&lt;WEEKDAY(DATE($G22,S$18,1)-MATCH($G$13,LU_Weekdays,0)))</f>
        <v>4</v>
      </c>
    </row>
    <row r="23" spans="7:19" ht="11.25">
      <c r="G23" s="33">
        <f>IF(G22="",$G$11,G22+1)</f>
        <v>2012</v>
      </c>
      <c r="H23" s="46">
        <f>4+(DAY(DATE($G23,H$18,35))&lt;WEEKDAY(DATE($G23,H$18,1)-MATCH($G$13,LU_Weekdays,0)))</f>
        <v>5</v>
      </c>
      <c r="I23" s="46">
        <f>4+(DAY(DATE($G23,I$18,35))&lt;WEEKDAY(DATE($G23,I$18,1)-MATCH($G$13,LU_Weekdays,0)))</f>
        <v>4</v>
      </c>
      <c r="J23" s="46">
        <f>4+(DAY(DATE($G23,J$18,35))&lt;WEEKDAY(DATE($G23,J$18,1)-MATCH($G$13,LU_Weekdays,0)))</f>
        <v>4</v>
      </c>
      <c r="K23" s="46">
        <f>4+(DAY(DATE($G23,K$18,35))&lt;WEEKDAY(DATE($G23,K$18,1)-MATCH($G$13,LU_Weekdays,0)))</f>
        <v>5</v>
      </c>
      <c r="L23" s="46">
        <f>4+(DAY(DATE($G23,L$18,35))&lt;WEEKDAY(DATE($G23,L$18,1)-MATCH($G$13,LU_Weekdays,0)))</f>
        <v>4</v>
      </c>
      <c r="M23" s="46">
        <f>4+(DAY(DATE($G23,M$18,35))&lt;WEEKDAY(DATE($G23,M$18,1)-MATCH($G$13,LU_Weekdays,0)))</f>
        <v>4</v>
      </c>
      <c r="N23" s="46">
        <f>4+(DAY(DATE($G23,N$18,35))&lt;WEEKDAY(DATE($G23,N$18,1)-MATCH($G$13,LU_Weekdays,0)))</f>
        <v>5</v>
      </c>
      <c r="O23" s="46">
        <f>4+(DAY(DATE($G23,O$18,35))&lt;WEEKDAY(DATE($G23,O$18,1)-MATCH($G$13,LU_Weekdays,0)))</f>
        <v>4</v>
      </c>
      <c r="P23" s="46">
        <f>4+(DAY(DATE($G23,P$18,35))&lt;WEEKDAY(DATE($G23,P$18,1)-MATCH($G$13,LU_Weekdays,0)))</f>
        <v>5</v>
      </c>
      <c r="Q23" s="46">
        <f>4+(DAY(DATE($G23,Q$18,35))&lt;WEEKDAY(DATE($G23,Q$18,1)-MATCH($G$13,LU_Weekdays,0)))</f>
        <v>4</v>
      </c>
      <c r="R23" s="46">
        <f>4+(DAY(DATE($G23,R$18,35))&lt;WEEKDAY(DATE($G23,R$18,1)-MATCH($G$13,LU_Weekdays,0)))</f>
        <v>4</v>
      </c>
      <c r="S23" s="46">
        <f>4+(DAY(DATE($G23,S$18,35))&lt;WEEKDAY(DATE($G23,S$18,1)-MATCH($G$13,LU_Weekdays,0)))</f>
        <v>5</v>
      </c>
    </row>
  </sheetData>
  <sheetProtection/>
  <mergeCells count="1">
    <mergeCell ref="B3:F3"/>
  </mergeCells>
  <dataValidations count="2">
    <dataValidation type="list" allowBlank="1" showInputMessage="1" showErrorMessage="1" sqref="G13">
      <formula1>LU_Weekdays</formula1>
    </dataValidation>
    <dataValidation type="whole" allowBlank="1" showInputMessage="1" showErrorMessage="1" promptTitle="Year" prompt="Given Excel's limitations regarding leap years, please enter a year between 1901 and 2095." errorTitle="Invalid Entry" error="Please enter a year between 1901 and 2095." sqref="G11">
      <formula1>1901</formula1>
      <formula2>2095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Appendix_SC'!A1" tooltip="Go to Next Sheet" display="'Appendix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</v>
      </c>
    </row>
    <row r="9" ht="18">
      <c r="C9" s="2" t="s">
        <v>28</v>
      </c>
    </row>
    <row r="10" ht="16.5">
      <c r="C10" s="14" t="s">
        <v>17</v>
      </c>
    </row>
    <row r="11" ht="15.75">
      <c r="C11" s="5" t="str">
        <f>Model_Name</f>
        <v>Number of Xdays in a Month</v>
      </c>
    </row>
    <row r="12" spans="3:6" ht="11.25">
      <c r="C12" s="48" t="s">
        <v>3</v>
      </c>
      <c r="D12" s="48"/>
      <c r="E12" s="48"/>
      <c r="F12" s="48"/>
    </row>
    <row r="13" spans="3:4" ht="12.75">
      <c r="C13" s="11" t="s">
        <v>9</v>
      </c>
      <c r="D13" s="12" t="s">
        <v>10</v>
      </c>
    </row>
    <row r="17" ht="11.25">
      <c r="C17" s="3" t="s">
        <v>12</v>
      </c>
    </row>
    <row r="18" ht="11.25">
      <c r="C18" s="4" t="s">
        <v>29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Illustrative_Calculations_BO'!A1" tooltip="Go to Previous Sheet" display="'Illustrative_Calculations_BO'!A1"/>
    <hyperlink ref="D13" location="'Days_of_the_Week_BL'!A1" tooltip="Go to Next Sheet" display="'Days_of_the_Week_B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xSplit="1" ySplit="4" topLeftCell="B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30</v>
      </c>
      <c r="B1" s="2" t="s">
        <v>31</v>
      </c>
    </row>
    <row r="2" ht="15.75">
      <c r="B2" s="5" t="str">
        <f>Model_Name</f>
        <v>Number of Xdays in a Month</v>
      </c>
    </row>
    <row r="3" spans="2:3" ht="11.25">
      <c r="B3" s="48" t="s">
        <v>3</v>
      </c>
      <c r="C3" s="48"/>
    </row>
    <row r="4" spans="1:2" ht="12.75">
      <c r="A4" s="8" t="s">
        <v>6</v>
      </c>
      <c r="B4" s="11" t="s">
        <v>9</v>
      </c>
    </row>
    <row r="5" ht="11.25">
      <c r="B5" s="7"/>
    </row>
    <row r="7" spans="2:5" ht="12.75">
      <c r="B7" s="27" t="str">
        <f>B1</f>
        <v>Days of the Week</v>
      </c>
      <c r="E7" s="9" t="s">
        <v>11</v>
      </c>
    </row>
    <row r="9" spans="3:5" ht="11.25">
      <c r="C9" s="13" t="s">
        <v>33</v>
      </c>
      <c r="E9" s="4" t="s">
        <v>32</v>
      </c>
    </row>
    <row r="10" spans="3:5" ht="11.25">
      <c r="C10" s="26" t="s">
        <v>34</v>
      </c>
      <c r="E10" s="4"/>
    </row>
    <row r="11" spans="3:5" ht="11.25">
      <c r="C11" s="26" t="s">
        <v>35</v>
      </c>
      <c r="E11" s="4"/>
    </row>
    <row r="12" spans="3:5" ht="11.25">
      <c r="C12" s="26" t="s">
        <v>36</v>
      </c>
      <c r="E12" s="4"/>
    </row>
    <row r="13" spans="3:5" ht="11.25">
      <c r="C13" s="26" t="s">
        <v>37</v>
      </c>
      <c r="E13" s="4"/>
    </row>
    <row r="14" spans="3:5" ht="11.25">
      <c r="C14" s="26" t="s">
        <v>38</v>
      </c>
      <c r="E14" s="4"/>
    </row>
    <row r="15" spans="3:5" ht="11.25">
      <c r="C15" s="26" t="s">
        <v>39</v>
      </c>
      <c r="E15" s="4"/>
    </row>
    <row r="16" spans="3:5" ht="11.25">
      <c r="C16" s="26" t="s">
        <v>40</v>
      </c>
      <c r="E16" s="4"/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Appendix_SC'!A1" tooltip="Go to Previous Sheet" display="'Appendix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cp:lastPrinted>2010-06-10T06:32:42Z</cp:lastPrinted>
  <dcterms:created xsi:type="dcterms:W3CDTF">2010-06-10T05:51:08Z</dcterms:created>
  <dcterms:modified xsi:type="dcterms:W3CDTF">2012-06-09T09:15:11Z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