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670" windowHeight="12015" tabRatio="873" activeTab="0"/>
  </bookViews>
  <sheets>
    <sheet name="GC" sheetId="1" r:id="rId1"/>
    <sheet name="Contents" sheetId="2" r:id="rId2"/>
    <sheet name="Example" sheetId="3" r:id="rId3"/>
    <sheet name="Weeks to Months" sheetId="4" r:id="rId4"/>
  </sheets>
  <externalReferences>
    <externalReference r:id="rId7"/>
  </externalReferences>
  <definedNames>
    <definedName name="Days_in_Week">7</definedName>
    <definedName name="HL_Home">'Contents'!$B$1</definedName>
    <definedName name="Model_Name">'GC'!$C$10</definedName>
    <definedName name="_xlnm.Print_Area" localSheetId="1">'Contents'!$B$1:$Q$11</definedName>
    <definedName name="_xlnm.Print_Area" localSheetId="2">'Example'!$B$1:$P$30</definedName>
    <definedName name="_xlnm.Print_Area" localSheetId="0">'GC'!$B$1:$P$30</definedName>
    <definedName name="_xlnm.Print_Area" localSheetId="3">'Weeks to Months'!$A$1:$X$48</definedName>
    <definedName name="_xlnm.Print_Titles" localSheetId="1">'Contents'!$1:$7</definedName>
    <definedName name="_xlnm.Print_Titles" localSheetId="3">'Weeks to Months'!$1:$5</definedName>
    <definedName name="Start_Date">'Weeks to Months'!$J$10</definedName>
  </definedNames>
  <calcPr fullCalcOnLoad="1"/>
</workbook>
</file>

<file path=xl/sharedStrings.xml><?xml version="1.0" encoding="utf-8"?>
<sst xmlns="http://schemas.openxmlformats.org/spreadsheetml/2006/main" count="50" uniqueCount="39">
  <si>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</si>
  <si>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</si>
  <si>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</si>
  <si>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</si>
  <si>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</si>
  <si>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</si>
  <si>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</si>
  <si>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</si>
  <si>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</si>
  <si>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</si>
  <si>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</si>
  <si>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</si>
  <si>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</si>
  <si>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Assumptions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</si>
  <si>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</si>
  <si>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</si>
  <si>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</si>
  <si>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</si>
  <si>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</si>
  <si>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</si>
  <si>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</si>
  <si>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</si>
  <si>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</si>
  <si>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</si>
  <si>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Example</t>
  </si>
  <si>
    <t>Allocated Month</t>
  </si>
  <si>
    <t>Week Ending</t>
  </si>
  <si>
    <t>Majority of Days Basis</t>
  </si>
  <si>
    <t>First Week Includes 1st of Month</t>
  </si>
  <si>
    <t>Sales</t>
  </si>
  <si>
    <t>Monthly Outputs</t>
  </si>
  <si>
    <t>Method Used</t>
  </si>
  <si>
    <t>Allocating weekly to monthly outputs.</t>
  </si>
  <si>
    <t>Allocating Weeks to Months Example Examples</t>
  </si>
  <si>
    <t>Weeks to Months Example</t>
  </si>
  <si>
    <t>Pro-Rated Month</t>
  </si>
  <si>
    <t>Beginning of Period</t>
  </si>
  <si>
    <t>End of Period</t>
  </si>
  <si>
    <t>Pro-Rating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</si>
</sst>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[$-C09]dddd\,\ d\ mmmm\ yyyy"/>
    <numFmt numFmtId="181" formatCode="[$-C09]dd\-mmm\-yy;@"/>
    <numFmt numFmtId="182" formatCode="_(#,##0%_);\(#,##0%\);_(&quot;-&quot;_)"/>
    <numFmt numFmtId="183" formatCode="_(#,##0.00_);\(#,##0.00\);_(&quot;-&quot;_)"/>
    <numFmt numFmtId="184" formatCode="#,##0.0%;;"/>
    <numFmt numFmtId="185" formatCode="0.0%"/>
  </numFmts>
  <fonts count="64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9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1" fillId="0" borderId="0" xfId="117" applyNumberFormat="1" applyFont="1" applyAlignment="1">
      <alignment horizontal="center" vertical="center"/>
      <protection locked="0"/>
    </xf>
    <xf numFmtId="0" fontId="32" fillId="0" borderId="0" xfId="70" applyFont="1" applyAlignment="1">
      <alignment horizontal="left" vertical="center"/>
      <protection/>
    </xf>
    <xf numFmtId="177" fontId="32" fillId="0" borderId="10" xfId="70" applyNumberFormat="1" applyFont="1" applyBorder="1" applyAlignment="1">
      <alignment horizontal="center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2" fillId="33" borderId="0" xfId="70" applyFont="1" applyFill="1">
      <alignment vertical="center"/>
      <protection/>
    </xf>
    <xf numFmtId="177" fontId="30" fillId="0" borderId="0" xfId="115" applyNumberFormat="1" applyFont="1" applyAlignment="1" quotePrefix="1">
      <alignment horizontal="center" vertical="center"/>
      <protection locked="0"/>
    </xf>
    <xf numFmtId="181" fontId="24" fillId="0" borderId="1" xfId="40" applyNumberFormat="1" applyFont="1">
      <alignment horizontal="center" vertical="center"/>
      <protection locked="0"/>
    </xf>
    <xf numFmtId="17" fontId="33" fillId="33" borderId="0" xfId="56" applyNumberFormat="1" applyFont="1" applyFill="1">
      <alignment horizontal="center" vertical="center"/>
      <protection/>
    </xf>
    <xf numFmtId="177" fontId="24" fillId="0" borderId="1" xfId="49" applyNumberFormat="1" applyFont="1">
      <alignment horizontal="right" vertical="center"/>
      <protection locked="0"/>
    </xf>
    <xf numFmtId="0" fontId="24" fillId="33" borderId="0" xfId="72" applyFont="1" applyFill="1">
      <alignment vertical="center"/>
      <protection/>
    </xf>
    <xf numFmtId="181" fontId="0" fillId="33" borderId="0" xfId="0" applyNumberFormat="1" applyFill="1" applyAlignment="1">
      <alignment/>
    </xf>
    <xf numFmtId="17" fontId="34" fillId="33" borderId="0" xfId="56" applyNumberFormat="1" applyFont="1" applyFill="1" applyAlignment="1">
      <alignment horizontal="left" vertical="center"/>
      <protection/>
    </xf>
    <xf numFmtId="184" fontId="0" fillId="33" borderId="0" xfId="86" applyNumberFormat="1" applyFont="1" applyFill="1" applyAlignment="1">
      <alignment/>
    </xf>
    <xf numFmtId="177" fontId="0" fillId="33" borderId="5" xfId="109" applyNumberFormat="1" applyFont="1" applyFill="1" applyBorder="1">
      <alignment horizontal="right" vertical="center"/>
      <protection/>
    </xf>
    <xf numFmtId="0" fontId="0" fillId="11" borderId="0" xfId="0" applyFill="1" applyAlignment="1">
      <alignment/>
    </xf>
    <xf numFmtId="0" fontId="0" fillId="11" borderId="0" xfId="72" applyFont="1" applyFill="1">
      <alignment vertical="center"/>
      <protection/>
    </xf>
    <xf numFmtId="17" fontId="33" fillId="11" borderId="0" xfId="56" applyNumberFormat="1" applyFont="1" applyFill="1">
      <alignment horizontal="center" vertical="center"/>
      <protection/>
    </xf>
    <xf numFmtId="0" fontId="6" fillId="11" borderId="0" xfId="72" applyFont="1" applyFill="1">
      <alignment vertical="center"/>
      <protection/>
    </xf>
    <xf numFmtId="177" fontId="6" fillId="11" borderId="0" xfId="109" applyNumberFormat="1" applyFont="1" applyFill="1">
      <alignment horizontal="right" vertical="center"/>
      <protection/>
    </xf>
    <xf numFmtId="0" fontId="7" fillId="0" borderId="0" xfId="76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0" fontId="7" fillId="33" borderId="0" xfId="76" applyFill="1">
      <alignment horizontal="left" vertical="center"/>
      <protection locked="0"/>
    </xf>
    <xf numFmtId="177" fontId="24" fillId="0" borderId="11" xfId="49" applyNumberFormat="1" applyFont="1" applyBorder="1" applyAlignment="1">
      <alignment horizontal="center" vertical="center"/>
      <protection locked="0"/>
    </xf>
    <xf numFmtId="177" fontId="24" fillId="0" borderId="12" xfId="49" applyNumberFormat="1" applyFont="1" applyBorder="1" applyAlignment="1">
      <alignment horizontal="center" vertical="center"/>
      <protection locked="0"/>
    </xf>
    <xf numFmtId="177" fontId="24" fillId="0" borderId="13" xfId="49" applyNumberFormat="1" applyFont="1" applyBorder="1" applyAlignment="1">
      <alignment horizontal="center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276225</xdr:colOff>
      <xdr:row>7</xdr:row>
      <xdr:rowOff>133350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5048250" y="1133475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C11" sqref="C11:F1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18</v>
      </c>
    </row>
    <row r="10" ht="15.75">
      <c r="C10" s="1" t="s">
        <v>33</v>
      </c>
    </row>
    <row r="11" spans="3:6" ht="11.25">
      <c r="C11" s="45" t="s">
        <v>3</v>
      </c>
      <c r="D11" s="45"/>
      <c r="E11" s="45"/>
      <c r="F11" s="45"/>
    </row>
    <row r="19" ht="11.25">
      <c r="C19" s="3" t="s">
        <v>0</v>
      </c>
    </row>
    <row r="21" ht="11.25">
      <c r="C21" s="28" t="s">
        <v>1</v>
      </c>
    </row>
    <row r="22" ht="11.25">
      <c r="C22" s="29" t="s">
        <v>32</v>
      </c>
    </row>
    <row r="23" ht="11.25">
      <c r="C23" s="29"/>
    </row>
    <row r="24" spans="3:9" ht="11.25">
      <c r="C24" s="29" t="s">
        <v>19</v>
      </c>
      <c r="G24" s="45" t="s">
        <v>20</v>
      </c>
      <c r="H24" s="45"/>
      <c r="I24" s="45"/>
    </row>
    <row r="25" spans="3:9" ht="11.25">
      <c r="C25" s="29" t="s">
        <v>21</v>
      </c>
      <c r="G25" s="45" t="s">
        <v>22</v>
      </c>
      <c r="H25" s="45"/>
      <c r="I25" s="45"/>
    </row>
    <row r="26" spans="3:9" ht="11.25">
      <c r="C26" s="29" t="s">
        <v>23</v>
      </c>
      <c r="G26" s="45" t="s">
        <v>22</v>
      </c>
      <c r="H26" s="45"/>
      <c r="I26" s="45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8" t="s">
        <v>4</v>
      </c>
    </row>
    <row r="2" ht="15.75">
      <c r="B2" s="5" t="str">
        <f>Model_Name</f>
        <v>Allocating Weeks to Months Example Examples</v>
      </c>
    </row>
    <row r="3" spans="2:9" ht="11.25">
      <c r="B3" s="45" t="s">
        <v>5</v>
      </c>
      <c r="C3" s="45"/>
      <c r="D3" s="45"/>
      <c r="E3" s="45"/>
      <c r="F3" s="45"/>
      <c r="G3" s="45"/>
      <c r="H3" s="45"/>
      <c r="I3" s="45"/>
    </row>
    <row r="6" spans="1:17" s="21" customFormat="1" ht="12.75">
      <c r="A6" s="20" t="s">
        <v>6</v>
      </c>
      <c r="B6" s="22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3" t="s">
        <v>16</v>
      </c>
    </row>
    <row r="7" ht="11.25">
      <c r="B7" s="7"/>
    </row>
    <row r="8" spans="2:17" ht="18.75" customHeight="1">
      <c r="B8" s="46">
        <v>1</v>
      </c>
      <c r="C8" s="46"/>
      <c r="D8" s="47" t="str">
        <f>Example!C9</f>
        <v>Example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31">
        <v>3</v>
      </c>
    </row>
    <row r="9" spans="6:17" s="24" customFormat="1" ht="11.25" outlineLevel="1">
      <c r="F9" s="48" t="s">
        <v>15</v>
      </c>
      <c r="G9" s="48"/>
      <c r="H9" s="49" t="str">
        <f>'Weeks to Months'!B1</f>
        <v>Weeks to Months Example</v>
      </c>
      <c r="I9" s="49"/>
      <c r="J9" s="49"/>
      <c r="K9" s="49"/>
      <c r="L9" s="49"/>
      <c r="M9" s="49"/>
      <c r="N9" s="49"/>
      <c r="O9" s="49"/>
      <c r="P9" s="49"/>
      <c r="Q9" s="25">
        <v>4</v>
      </c>
    </row>
    <row r="11" spans="2:17" ht="12">
      <c r="B11" s="26" t="s">
        <v>17</v>
      </c>
      <c r="Q11" s="27">
        <v>4</v>
      </c>
    </row>
  </sheetData>
  <sheetProtection/>
  <mergeCells count="5">
    <mergeCell ref="B3:I3"/>
    <mergeCell ref="B8:C8"/>
    <mergeCell ref="D8:P8"/>
    <mergeCell ref="F9:G9"/>
    <mergeCell ref="H9:P9"/>
  </mergeCells>
  <hyperlinks>
    <hyperlink ref="B8" location="'Examples_SC'!A1" tooltip="Go to Model Diagrams" display="'Examples_SC'!A1"/>
    <hyperlink ref="D8" location="'Examples_SC'!A1" tooltip="Go to Model Diagrams" display="'Examples_SC'!A1"/>
    <hyperlink ref="F9" location="'Tax_Example_BA'!A1" tooltip="Go to Tax Example" display="'Tax_Example_BA'!A1"/>
    <hyperlink ref="H9" location="'Tax_Example_BA'!A1" tooltip="Go to Tax Example" display="'Tax_Example_BA'!A1"/>
    <hyperlink ref="Q8" location="Example!A1" tooltip="Go to Model Diagrams" display="Example!A1"/>
    <hyperlink ref="Q9" location="'Weeks to Months'!A1" tooltip="Go to Tax Example" display="'Weeks to Months'!A1"/>
    <hyperlink ref="A6" location="$B$7" tooltip="Go to Top of Sheet" display="$B$7"/>
    <hyperlink ref="B3" location="'GC'!A1" tooltip="Go to Cover Sheet" display="'GC'!A1"/>
    <hyperlink ref="B8:C8" location="Example!A1" tooltip="Go to Model Diagrams" display="Example!A1"/>
    <hyperlink ref="D8:P8" location="Example!A1" tooltip="Go to Model Diagrams" display="Example!A1"/>
    <hyperlink ref="F9:G9" location="'Weeks to Months'!A1" tooltip="Go to Tax Example" display="a."/>
    <hyperlink ref="H9:P9" location="'Weeks to Months'!A1" tooltip="Go to Tax Example" display="'Weeks to Months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C13" sqref="C1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24</v>
      </c>
    </row>
    <row r="10" ht="16.5">
      <c r="C10" s="17" t="s">
        <v>14</v>
      </c>
    </row>
    <row r="11" ht="15.75">
      <c r="C11" s="5" t="str">
        <f>Model_Name</f>
        <v>Allocating Weeks to Months Example Examples</v>
      </c>
    </row>
    <row r="12" spans="3:6" ht="11.25">
      <c r="C12" s="45" t="s">
        <v>3</v>
      </c>
      <c r="D12" s="45"/>
      <c r="E12" s="45"/>
      <c r="F12" s="45"/>
    </row>
    <row r="13" spans="3:4" ht="12.75">
      <c r="C13" s="9" t="s">
        <v>9</v>
      </c>
      <c r="D13" s="9" t="s">
        <v>10</v>
      </c>
    </row>
    <row r="17" ht="11.25">
      <c r="C17" s="3" t="s">
        <v>11</v>
      </c>
    </row>
    <row r="18" ht="11.25">
      <c r="C18" s="4" t="s">
        <v>32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Weeks to Months'!A1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2" sqref="Q12"/>
    </sheetView>
  </sheetViews>
  <sheetFormatPr defaultColWidth="10.83203125" defaultRowHeight="11.25"/>
  <cols>
    <col min="1" max="5" width="3.83203125" style="10" customWidth="1"/>
    <col min="6" max="16384" width="10.83203125" style="10" customWidth="1"/>
  </cols>
  <sheetData>
    <row r="1" spans="1:2" ht="18">
      <c r="A1" s="18"/>
      <c r="B1" s="12" t="s">
        <v>34</v>
      </c>
    </row>
    <row r="2" ht="15.75">
      <c r="B2" s="11" t="str">
        <f>Model_Name</f>
        <v>Allocating Weeks to Months Example Examples</v>
      </c>
    </row>
    <row r="3" spans="2:6" ht="11.25">
      <c r="B3" s="50" t="s">
        <v>3</v>
      </c>
      <c r="C3" s="50"/>
      <c r="D3" s="50"/>
      <c r="E3" s="50"/>
      <c r="F3" s="50"/>
    </row>
    <row r="4" spans="1:6" ht="12.75">
      <c r="A4" s="14" t="s">
        <v>6</v>
      </c>
      <c r="B4" s="15" t="s">
        <v>9</v>
      </c>
      <c r="C4" s="15"/>
      <c r="F4" s="16"/>
    </row>
    <row r="5" ht="11.25">
      <c r="B5" s="13"/>
    </row>
    <row r="6" ht="12.75">
      <c r="B6" s="37" t="str">
        <f>"Allocating "&amp;B1</f>
        <v>Allocating Weeks to Months Example</v>
      </c>
    </row>
    <row r="8" ht="12">
      <c r="C8" s="30" t="s">
        <v>13</v>
      </c>
    </row>
    <row r="9" ht="12" thickBot="1"/>
    <row r="10" spans="4:69" ht="12" thickBot="1">
      <c r="D10" s="35" t="s">
        <v>26</v>
      </c>
      <c r="J10" s="32">
        <f ca="1">TODAY()</f>
        <v>42054</v>
      </c>
      <c r="K10" s="36">
        <f>J10+Days_in_Week</f>
        <v>42061</v>
      </c>
      <c r="L10" s="36">
        <f aca="true" t="shared" si="0" ref="L10:V10">K10+Days_in_Week</f>
        <v>42068</v>
      </c>
      <c r="M10" s="36">
        <f t="shared" si="0"/>
        <v>42075</v>
      </c>
      <c r="N10" s="36">
        <f t="shared" si="0"/>
        <v>42082</v>
      </c>
      <c r="O10" s="36">
        <f t="shared" si="0"/>
        <v>42089</v>
      </c>
      <c r="P10" s="36">
        <f t="shared" si="0"/>
        <v>42096</v>
      </c>
      <c r="Q10" s="36">
        <f t="shared" si="0"/>
        <v>42103</v>
      </c>
      <c r="R10" s="36">
        <f t="shared" si="0"/>
        <v>42110</v>
      </c>
      <c r="S10" s="36">
        <f t="shared" si="0"/>
        <v>42117</v>
      </c>
      <c r="T10" s="36">
        <f t="shared" si="0"/>
        <v>42124</v>
      </c>
      <c r="U10" s="36">
        <f t="shared" si="0"/>
        <v>42131</v>
      </c>
      <c r="V10" s="36">
        <f t="shared" si="0"/>
        <v>42138</v>
      </c>
      <c r="W10" s="36">
        <f aca="true" t="shared" si="1" ref="W10:AY10">V10+Days_in_Week</f>
        <v>42145</v>
      </c>
      <c r="X10" s="36">
        <f t="shared" si="1"/>
        <v>42152</v>
      </c>
      <c r="Y10" s="36">
        <f t="shared" si="1"/>
        <v>42159</v>
      </c>
      <c r="Z10" s="36">
        <f t="shared" si="1"/>
        <v>42166</v>
      </c>
      <c r="AA10" s="36">
        <f t="shared" si="1"/>
        <v>42173</v>
      </c>
      <c r="AB10" s="36">
        <f t="shared" si="1"/>
        <v>42180</v>
      </c>
      <c r="AC10" s="36">
        <f t="shared" si="1"/>
        <v>42187</v>
      </c>
      <c r="AD10" s="36">
        <f t="shared" si="1"/>
        <v>42194</v>
      </c>
      <c r="AE10" s="36">
        <f t="shared" si="1"/>
        <v>42201</v>
      </c>
      <c r="AF10" s="36">
        <f t="shared" si="1"/>
        <v>42208</v>
      </c>
      <c r="AG10" s="36">
        <f t="shared" si="1"/>
        <v>42215</v>
      </c>
      <c r="AH10" s="36">
        <f t="shared" si="1"/>
        <v>42222</v>
      </c>
      <c r="AI10" s="36">
        <f t="shared" si="1"/>
        <v>42229</v>
      </c>
      <c r="AJ10" s="36">
        <f t="shared" si="1"/>
        <v>42236</v>
      </c>
      <c r="AK10" s="36">
        <f t="shared" si="1"/>
        <v>42243</v>
      </c>
      <c r="AL10" s="36">
        <f t="shared" si="1"/>
        <v>42250</v>
      </c>
      <c r="AM10" s="36">
        <f t="shared" si="1"/>
        <v>42257</v>
      </c>
      <c r="AN10" s="36">
        <f t="shared" si="1"/>
        <v>42264</v>
      </c>
      <c r="AO10" s="36">
        <f t="shared" si="1"/>
        <v>42271</v>
      </c>
      <c r="AP10" s="36">
        <f t="shared" si="1"/>
        <v>42278</v>
      </c>
      <c r="AQ10" s="36">
        <f t="shared" si="1"/>
        <v>42285</v>
      </c>
      <c r="AR10" s="36">
        <f t="shared" si="1"/>
        <v>42292</v>
      </c>
      <c r="AS10" s="36">
        <f t="shared" si="1"/>
        <v>42299</v>
      </c>
      <c r="AT10" s="36">
        <f t="shared" si="1"/>
        <v>42306</v>
      </c>
      <c r="AU10" s="36">
        <f t="shared" si="1"/>
        <v>42313</v>
      </c>
      <c r="AV10" s="36">
        <f t="shared" si="1"/>
        <v>42320</v>
      </c>
      <c r="AW10" s="36">
        <f t="shared" si="1"/>
        <v>42327</v>
      </c>
      <c r="AX10" s="36">
        <f t="shared" si="1"/>
        <v>42334</v>
      </c>
      <c r="AY10" s="36">
        <f t="shared" si="1"/>
        <v>42341</v>
      </c>
      <c r="AZ10" s="36">
        <f>AY10+Days_in_Week</f>
        <v>42348</v>
      </c>
      <c r="BA10" s="36">
        <f>AZ10+Days_in_Week</f>
        <v>42355</v>
      </c>
      <c r="BB10" s="36">
        <f>BA10+Days_in_Week</f>
        <v>42362</v>
      </c>
      <c r="BC10" s="36">
        <f>BB10+Days_in_Week</f>
        <v>42369</v>
      </c>
      <c r="BD10" s="36">
        <f aca="true" t="shared" si="2" ref="BD10:BI10">BC10+Days_in_Week</f>
        <v>42376</v>
      </c>
      <c r="BE10" s="36">
        <f t="shared" si="2"/>
        <v>42383</v>
      </c>
      <c r="BF10" s="36">
        <f t="shared" si="2"/>
        <v>42390</v>
      </c>
      <c r="BG10" s="36">
        <f t="shared" si="2"/>
        <v>42397</v>
      </c>
      <c r="BH10" s="36">
        <f t="shared" si="2"/>
        <v>42404</v>
      </c>
      <c r="BI10" s="36">
        <f t="shared" si="2"/>
        <v>42411</v>
      </c>
      <c r="BJ10" s="36">
        <f aca="true" t="shared" si="3" ref="BJ10:BQ10">BI10+Days_in_Week</f>
        <v>42418</v>
      </c>
      <c r="BK10" s="36">
        <f t="shared" si="3"/>
        <v>42425</v>
      </c>
      <c r="BL10" s="36">
        <f t="shared" si="3"/>
        <v>42432</v>
      </c>
      <c r="BM10" s="36">
        <f t="shared" si="3"/>
        <v>42439</v>
      </c>
      <c r="BN10" s="36">
        <f t="shared" si="3"/>
        <v>42446</v>
      </c>
      <c r="BO10" s="36">
        <f t="shared" si="3"/>
        <v>42453</v>
      </c>
      <c r="BP10" s="36">
        <f t="shared" si="3"/>
        <v>42460</v>
      </c>
      <c r="BQ10" s="36">
        <f t="shared" si="3"/>
        <v>42467</v>
      </c>
    </row>
    <row r="11" spans="4:69" ht="11.25">
      <c r="D11" s="35" t="s">
        <v>25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</row>
    <row r="12" spans="4:69" ht="11.25">
      <c r="D12" s="35"/>
      <c r="E12" s="35" t="s">
        <v>27</v>
      </c>
      <c r="J12" s="33">
        <f>EOMONTH(J10-3,0)</f>
        <v>42063</v>
      </c>
      <c r="K12" s="33">
        <f aca="true" t="shared" si="4" ref="K12:BQ12">EOMONTH(K10-3,0)</f>
        <v>42063</v>
      </c>
      <c r="L12" s="33">
        <f t="shared" si="4"/>
        <v>42094</v>
      </c>
      <c r="M12" s="33">
        <f t="shared" si="4"/>
        <v>42094</v>
      </c>
      <c r="N12" s="33">
        <f t="shared" si="4"/>
        <v>42094</v>
      </c>
      <c r="O12" s="33">
        <f t="shared" si="4"/>
        <v>42094</v>
      </c>
      <c r="P12" s="33">
        <f t="shared" si="4"/>
        <v>42094</v>
      </c>
      <c r="Q12" s="33">
        <f t="shared" si="4"/>
        <v>42124</v>
      </c>
      <c r="R12" s="33">
        <f t="shared" si="4"/>
        <v>42124</v>
      </c>
      <c r="S12" s="33">
        <f t="shared" si="4"/>
        <v>42124</v>
      </c>
      <c r="T12" s="33">
        <f t="shared" si="4"/>
        <v>42124</v>
      </c>
      <c r="U12" s="33">
        <f t="shared" si="4"/>
        <v>42155</v>
      </c>
      <c r="V12" s="33">
        <f t="shared" si="4"/>
        <v>42155</v>
      </c>
      <c r="W12" s="33">
        <f t="shared" si="4"/>
        <v>42155</v>
      </c>
      <c r="X12" s="33">
        <f t="shared" si="4"/>
        <v>42155</v>
      </c>
      <c r="Y12" s="33">
        <f t="shared" si="4"/>
        <v>42185</v>
      </c>
      <c r="Z12" s="33">
        <f t="shared" si="4"/>
        <v>42185</v>
      </c>
      <c r="AA12" s="33">
        <f t="shared" si="4"/>
        <v>42185</v>
      </c>
      <c r="AB12" s="33">
        <f t="shared" si="4"/>
        <v>42185</v>
      </c>
      <c r="AC12" s="33">
        <f t="shared" si="4"/>
        <v>42185</v>
      </c>
      <c r="AD12" s="33">
        <f t="shared" si="4"/>
        <v>42216</v>
      </c>
      <c r="AE12" s="33">
        <f t="shared" si="4"/>
        <v>42216</v>
      </c>
      <c r="AF12" s="33">
        <f t="shared" si="4"/>
        <v>42216</v>
      </c>
      <c r="AG12" s="33">
        <f t="shared" si="4"/>
        <v>42216</v>
      </c>
      <c r="AH12" s="33">
        <f t="shared" si="4"/>
        <v>42247</v>
      </c>
      <c r="AI12" s="33">
        <f t="shared" si="4"/>
        <v>42247</v>
      </c>
      <c r="AJ12" s="33">
        <f t="shared" si="4"/>
        <v>42247</v>
      </c>
      <c r="AK12" s="33">
        <f t="shared" si="4"/>
        <v>42247</v>
      </c>
      <c r="AL12" s="33">
        <f t="shared" si="4"/>
        <v>42247</v>
      </c>
      <c r="AM12" s="33">
        <f t="shared" si="4"/>
        <v>42277</v>
      </c>
      <c r="AN12" s="33">
        <f t="shared" si="4"/>
        <v>42277</v>
      </c>
      <c r="AO12" s="33">
        <f t="shared" si="4"/>
        <v>42277</v>
      </c>
      <c r="AP12" s="33">
        <f t="shared" si="4"/>
        <v>42277</v>
      </c>
      <c r="AQ12" s="33">
        <f t="shared" si="4"/>
        <v>42308</v>
      </c>
      <c r="AR12" s="33">
        <f t="shared" si="4"/>
        <v>42308</v>
      </c>
      <c r="AS12" s="33">
        <f t="shared" si="4"/>
        <v>42308</v>
      </c>
      <c r="AT12" s="33">
        <f t="shared" si="4"/>
        <v>42308</v>
      </c>
      <c r="AU12" s="33">
        <f t="shared" si="4"/>
        <v>42338</v>
      </c>
      <c r="AV12" s="33">
        <f t="shared" si="4"/>
        <v>42338</v>
      </c>
      <c r="AW12" s="33">
        <f t="shared" si="4"/>
        <v>42338</v>
      </c>
      <c r="AX12" s="33">
        <f t="shared" si="4"/>
        <v>42338</v>
      </c>
      <c r="AY12" s="33">
        <f t="shared" si="4"/>
        <v>42338</v>
      </c>
      <c r="AZ12" s="33">
        <f t="shared" si="4"/>
        <v>42369</v>
      </c>
      <c r="BA12" s="33">
        <f t="shared" si="4"/>
        <v>42369</v>
      </c>
      <c r="BB12" s="33">
        <f t="shared" si="4"/>
        <v>42369</v>
      </c>
      <c r="BC12" s="33">
        <f t="shared" si="4"/>
        <v>42369</v>
      </c>
      <c r="BD12" s="33">
        <f t="shared" si="4"/>
        <v>42400</v>
      </c>
      <c r="BE12" s="33">
        <f t="shared" si="4"/>
        <v>42400</v>
      </c>
      <c r="BF12" s="33">
        <f t="shared" si="4"/>
        <v>42400</v>
      </c>
      <c r="BG12" s="33">
        <f t="shared" si="4"/>
        <v>42400</v>
      </c>
      <c r="BH12" s="33">
        <f t="shared" si="4"/>
        <v>42429</v>
      </c>
      <c r="BI12" s="33">
        <f t="shared" si="4"/>
        <v>42429</v>
      </c>
      <c r="BJ12" s="33">
        <f t="shared" si="4"/>
        <v>42429</v>
      </c>
      <c r="BK12" s="33">
        <f t="shared" si="4"/>
        <v>42429</v>
      </c>
      <c r="BL12" s="33">
        <f t="shared" si="4"/>
        <v>42429</v>
      </c>
      <c r="BM12" s="33">
        <f t="shared" si="4"/>
        <v>42460</v>
      </c>
      <c r="BN12" s="33">
        <f t="shared" si="4"/>
        <v>42460</v>
      </c>
      <c r="BO12" s="33">
        <f t="shared" si="4"/>
        <v>42460</v>
      </c>
      <c r="BP12" s="33">
        <f t="shared" si="4"/>
        <v>42460</v>
      </c>
      <c r="BQ12" s="33">
        <f t="shared" si="4"/>
        <v>42490</v>
      </c>
    </row>
    <row r="13" spans="4:69" ht="11.25">
      <c r="D13" s="35"/>
      <c r="E13" s="35" t="s">
        <v>28</v>
      </c>
      <c r="J13" s="33">
        <f>EOMONTH(J10,0)</f>
        <v>42063</v>
      </c>
      <c r="K13" s="33">
        <f aca="true" t="shared" si="5" ref="K13:BC13">EOMONTH(K10,0)</f>
        <v>42063</v>
      </c>
      <c r="L13" s="33">
        <f t="shared" si="5"/>
        <v>42094</v>
      </c>
      <c r="M13" s="33">
        <f t="shared" si="5"/>
        <v>42094</v>
      </c>
      <c r="N13" s="33">
        <f t="shared" si="5"/>
        <v>42094</v>
      </c>
      <c r="O13" s="33">
        <f t="shared" si="5"/>
        <v>42094</v>
      </c>
      <c r="P13" s="33">
        <f t="shared" si="5"/>
        <v>42124</v>
      </c>
      <c r="Q13" s="33">
        <f t="shared" si="5"/>
        <v>42124</v>
      </c>
      <c r="R13" s="33">
        <f t="shared" si="5"/>
        <v>42124</v>
      </c>
      <c r="S13" s="33">
        <f t="shared" si="5"/>
        <v>42124</v>
      </c>
      <c r="T13" s="33">
        <f t="shared" si="5"/>
        <v>42124</v>
      </c>
      <c r="U13" s="33">
        <f t="shared" si="5"/>
        <v>42155</v>
      </c>
      <c r="V13" s="33">
        <f t="shared" si="5"/>
        <v>42155</v>
      </c>
      <c r="W13" s="33">
        <f t="shared" si="5"/>
        <v>42155</v>
      </c>
      <c r="X13" s="33">
        <f t="shared" si="5"/>
        <v>42155</v>
      </c>
      <c r="Y13" s="33">
        <f t="shared" si="5"/>
        <v>42185</v>
      </c>
      <c r="Z13" s="33">
        <f t="shared" si="5"/>
        <v>42185</v>
      </c>
      <c r="AA13" s="33">
        <f t="shared" si="5"/>
        <v>42185</v>
      </c>
      <c r="AB13" s="33">
        <f t="shared" si="5"/>
        <v>42185</v>
      </c>
      <c r="AC13" s="33">
        <f t="shared" si="5"/>
        <v>42216</v>
      </c>
      <c r="AD13" s="33">
        <f t="shared" si="5"/>
        <v>42216</v>
      </c>
      <c r="AE13" s="33">
        <f t="shared" si="5"/>
        <v>42216</v>
      </c>
      <c r="AF13" s="33">
        <f t="shared" si="5"/>
        <v>42216</v>
      </c>
      <c r="AG13" s="33">
        <f t="shared" si="5"/>
        <v>42216</v>
      </c>
      <c r="AH13" s="33">
        <f t="shared" si="5"/>
        <v>42247</v>
      </c>
      <c r="AI13" s="33">
        <f t="shared" si="5"/>
        <v>42247</v>
      </c>
      <c r="AJ13" s="33">
        <f t="shared" si="5"/>
        <v>42247</v>
      </c>
      <c r="AK13" s="33">
        <f t="shared" si="5"/>
        <v>42247</v>
      </c>
      <c r="AL13" s="33">
        <f t="shared" si="5"/>
        <v>42277</v>
      </c>
      <c r="AM13" s="33">
        <f t="shared" si="5"/>
        <v>42277</v>
      </c>
      <c r="AN13" s="33">
        <f t="shared" si="5"/>
        <v>42277</v>
      </c>
      <c r="AO13" s="33">
        <f t="shared" si="5"/>
        <v>42277</v>
      </c>
      <c r="AP13" s="33">
        <f t="shared" si="5"/>
        <v>42308</v>
      </c>
      <c r="AQ13" s="33">
        <f t="shared" si="5"/>
        <v>42308</v>
      </c>
      <c r="AR13" s="33">
        <f t="shared" si="5"/>
        <v>42308</v>
      </c>
      <c r="AS13" s="33">
        <f t="shared" si="5"/>
        <v>42308</v>
      </c>
      <c r="AT13" s="33">
        <f t="shared" si="5"/>
        <v>42308</v>
      </c>
      <c r="AU13" s="33">
        <f t="shared" si="5"/>
        <v>42338</v>
      </c>
      <c r="AV13" s="33">
        <f t="shared" si="5"/>
        <v>42338</v>
      </c>
      <c r="AW13" s="33">
        <f t="shared" si="5"/>
        <v>42338</v>
      </c>
      <c r="AX13" s="33">
        <f t="shared" si="5"/>
        <v>42338</v>
      </c>
      <c r="AY13" s="33">
        <f t="shared" si="5"/>
        <v>42369</v>
      </c>
      <c r="AZ13" s="33">
        <f t="shared" si="5"/>
        <v>42369</v>
      </c>
      <c r="BA13" s="33">
        <f t="shared" si="5"/>
        <v>42369</v>
      </c>
      <c r="BB13" s="33">
        <f t="shared" si="5"/>
        <v>42369</v>
      </c>
      <c r="BC13" s="33">
        <f t="shared" si="5"/>
        <v>42369</v>
      </c>
      <c r="BD13" s="33">
        <f aca="true" t="shared" si="6" ref="BD13:BI13">EOMONTH(BD10,0)</f>
        <v>42400</v>
      </c>
      <c r="BE13" s="33">
        <f t="shared" si="6"/>
        <v>42400</v>
      </c>
      <c r="BF13" s="33">
        <f t="shared" si="6"/>
        <v>42400</v>
      </c>
      <c r="BG13" s="33">
        <f t="shared" si="6"/>
        <v>42400</v>
      </c>
      <c r="BH13" s="33">
        <f t="shared" si="6"/>
        <v>42429</v>
      </c>
      <c r="BI13" s="33">
        <f t="shared" si="6"/>
        <v>42429</v>
      </c>
      <c r="BJ13" s="33">
        <f aca="true" t="shared" si="7" ref="BJ13:BQ13">EOMONTH(BJ10,0)</f>
        <v>42429</v>
      </c>
      <c r="BK13" s="33">
        <f t="shared" si="7"/>
        <v>42429</v>
      </c>
      <c r="BL13" s="33">
        <f t="shared" si="7"/>
        <v>42460</v>
      </c>
      <c r="BM13" s="33">
        <f t="shared" si="7"/>
        <v>42460</v>
      </c>
      <c r="BN13" s="33">
        <f t="shared" si="7"/>
        <v>42460</v>
      </c>
      <c r="BO13" s="33">
        <f t="shared" si="7"/>
        <v>42460</v>
      </c>
      <c r="BP13" s="33">
        <f t="shared" si="7"/>
        <v>42460</v>
      </c>
      <c r="BQ13" s="33">
        <f t="shared" si="7"/>
        <v>42490</v>
      </c>
    </row>
    <row r="14" ht="12" thickBot="1">
      <c r="D14" s="35"/>
    </row>
    <row r="15" spans="4:69" ht="12" thickBot="1">
      <c r="D15" s="35" t="s">
        <v>29</v>
      </c>
      <c r="J15" s="34">
        <v>10</v>
      </c>
      <c r="K15" s="34">
        <v>20</v>
      </c>
      <c r="L15" s="34">
        <v>30</v>
      </c>
      <c r="M15" s="34">
        <v>40</v>
      </c>
      <c r="N15" s="34">
        <v>50</v>
      </c>
      <c r="O15" s="34">
        <v>60</v>
      </c>
      <c r="P15" s="34">
        <v>70</v>
      </c>
      <c r="Q15" s="34">
        <v>80</v>
      </c>
      <c r="R15" s="34">
        <v>90</v>
      </c>
      <c r="S15" s="34">
        <v>100</v>
      </c>
      <c r="T15" s="34">
        <v>110</v>
      </c>
      <c r="U15" s="34">
        <v>120</v>
      </c>
      <c r="V15" s="34">
        <v>130</v>
      </c>
      <c r="W15" s="34">
        <v>140</v>
      </c>
      <c r="X15" s="34">
        <v>150</v>
      </c>
      <c r="Y15" s="34">
        <v>160</v>
      </c>
      <c r="Z15" s="34">
        <v>170</v>
      </c>
      <c r="AA15" s="34">
        <v>180</v>
      </c>
      <c r="AB15" s="34">
        <v>190</v>
      </c>
      <c r="AC15" s="34">
        <v>200</v>
      </c>
      <c r="AD15" s="34">
        <v>210</v>
      </c>
      <c r="AE15" s="34">
        <v>220</v>
      </c>
      <c r="AF15" s="34">
        <v>230</v>
      </c>
      <c r="AG15" s="34">
        <v>240</v>
      </c>
      <c r="AH15" s="34">
        <v>250</v>
      </c>
      <c r="AI15" s="34">
        <v>260</v>
      </c>
      <c r="AJ15" s="34">
        <v>270</v>
      </c>
      <c r="AK15" s="34">
        <v>280</v>
      </c>
      <c r="AL15" s="34">
        <v>290</v>
      </c>
      <c r="AM15" s="34">
        <v>300</v>
      </c>
      <c r="AN15" s="34">
        <v>310</v>
      </c>
      <c r="AO15" s="34">
        <v>320</v>
      </c>
      <c r="AP15" s="34">
        <v>330</v>
      </c>
      <c r="AQ15" s="34">
        <v>340</v>
      </c>
      <c r="AR15" s="34">
        <v>350</v>
      </c>
      <c r="AS15" s="34">
        <v>360</v>
      </c>
      <c r="AT15" s="34">
        <v>370</v>
      </c>
      <c r="AU15" s="34">
        <v>380</v>
      </c>
      <c r="AV15" s="34">
        <v>390</v>
      </c>
      <c r="AW15" s="34">
        <v>400</v>
      </c>
      <c r="AX15" s="34">
        <v>410</v>
      </c>
      <c r="AY15" s="34">
        <v>420</v>
      </c>
      <c r="AZ15" s="34">
        <v>430</v>
      </c>
      <c r="BA15" s="34">
        <v>440</v>
      </c>
      <c r="BB15" s="34">
        <v>450</v>
      </c>
      <c r="BC15" s="34">
        <v>460</v>
      </c>
      <c r="BD15" s="34">
        <v>470</v>
      </c>
      <c r="BE15" s="34">
        <v>480</v>
      </c>
      <c r="BF15" s="34">
        <v>490</v>
      </c>
      <c r="BG15" s="34">
        <v>500</v>
      </c>
      <c r="BH15" s="34">
        <v>510</v>
      </c>
      <c r="BI15" s="34">
        <v>520</v>
      </c>
      <c r="BJ15" s="34">
        <v>530</v>
      </c>
      <c r="BK15" s="34">
        <v>540</v>
      </c>
      <c r="BL15" s="34">
        <v>550</v>
      </c>
      <c r="BM15" s="34">
        <v>560</v>
      </c>
      <c r="BN15" s="34">
        <v>570</v>
      </c>
      <c r="BO15" s="34">
        <v>580</v>
      </c>
      <c r="BP15" s="34">
        <v>590</v>
      </c>
      <c r="BQ15" s="34">
        <v>600</v>
      </c>
    </row>
    <row r="18" ht="12">
      <c r="C18" s="30" t="s">
        <v>30</v>
      </c>
    </row>
    <row r="19" ht="12" thickBot="1"/>
    <row r="20" spans="4:9" ht="12" thickBot="1">
      <c r="D20" s="35" t="s">
        <v>31</v>
      </c>
      <c r="G20" s="51" t="s">
        <v>27</v>
      </c>
      <c r="H20" s="52"/>
      <c r="I20" s="53"/>
    </row>
    <row r="23" spans="4:21" ht="11.25">
      <c r="D23" s="41"/>
      <c r="E23" s="40"/>
      <c r="F23" s="40"/>
      <c r="G23" s="40"/>
      <c r="H23" s="40"/>
      <c r="I23" s="40"/>
      <c r="J23" s="42">
        <f>IF(I23="",EOMONTH(J10,0),EOMONTH(I23,1))</f>
        <v>42063</v>
      </c>
      <c r="K23" s="42">
        <f aca="true" t="shared" si="8" ref="K23:U23">IF(J23="",EOMONTH(K10,0),EOMONTH(J23,1))</f>
        <v>42094</v>
      </c>
      <c r="L23" s="42">
        <f t="shared" si="8"/>
        <v>42124</v>
      </c>
      <c r="M23" s="42">
        <f t="shared" si="8"/>
        <v>42155</v>
      </c>
      <c r="N23" s="42">
        <f t="shared" si="8"/>
        <v>42185</v>
      </c>
      <c r="O23" s="42">
        <f t="shared" si="8"/>
        <v>42216</v>
      </c>
      <c r="P23" s="42">
        <f t="shared" si="8"/>
        <v>42247</v>
      </c>
      <c r="Q23" s="42">
        <f t="shared" si="8"/>
        <v>42277</v>
      </c>
      <c r="R23" s="42">
        <f t="shared" si="8"/>
        <v>42308</v>
      </c>
      <c r="S23" s="42">
        <f t="shared" si="8"/>
        <v>42338</v>
      </c>
      <c r="T23" s="42">
        <f t="shared" si="8"/>
        <v>42369</v>
      </c>
      <c r="U23" s="42">
        <f t="shared" si="8"/>
        <v>42400</v>
      </c>
    </row>
    <row r="24" spans="4:21" ht="11.25">
      <c r="D24" s="43" t="str">
        <f>D15</f>
        <v>Sales</v>
      </c>
      <c r="E24" s="40"/>
      <c r="F24" s="40"/>
      <c r="G24" s="40"/>
      <c r="H24" s="40"/>
      <c r="I24" s="40"/>
      <c r="J24" s="44">
        <f>SUMIF(IF($G$20=$E$12,$J$12:$BQ$12,$J$13:$BQ$13),J23,$J$15:$BQ$15)</f>
        <v>30</v>
      </c>
      <c r="K24" s="44">
        <f aca="true" t="shared" si="9" ref="K24:U24">SUMIF(IF($G$20=$E$12,$J$12:$BQ$12,$J$13:$BQ$13),K23,$J$15:$BQ$15)</f>
        <v>250</v>
      </c>
      <c r="L24" s="44">
        <f t="shared" si="9"/>
        <v>380</v>
      </c>
      <c r="M24" s="44">
        <f t="shared" si="9"/>
        <v>540</v>
      </c>
      <c r="N24" s="44">
        <f t="shared" si="9"/>
        <v>900</v>
      </c>
      <c r="O24" s="44">
        <f t="shared" si="9"/>
        <v>900</v>
      </c>
      <c r="P24" s="44">
        <f t="shared" si="9"/>
        <v>1350</v>
      </c>
      <c r="Q24" s="44">
        <f t="shared" si="9"/>
        <v>1260</v>
      </c>
      <c r="R24" s="44">
        <f t="shared" si="9"/>
        <v>1420</v>
      </c>
      <c r="S24" s="44">
        <f t="shared" si="9"/>
        <v>2000</v>
      </c>
      <c r="T24" s="44">
        <f t="shared" si="9"/>
        <v>1780</v>
      </c>
      <c r="U24" s="44">
        <f t="shared" si="9"/>
        <v>1940</v>
      </c>
    </row>
    <row r="27" ht="12.75">
      <c r="B27" s="37" t="str">
        <f>"Pro-Rating "&amp;B1</f>
        <v>Pro-Rating Weeks to Months Example</v>
      </c>
    </row>
    <row r="29" ht="12">
      <c r="C29" s="30" t="s">
        <v>13</v>
      </c>
    </row>
    <row r="31" spans="4:69" ht="11.25">
      <c r="D31" s="35" t="s">
        <v>26</v>
      </c>
      <c r="J31" s="36">
        <f>J10</f>
        <v>42054</v>
      </c>
      <c r="K31" s="36">
        <f aca="true" t="shared" si="10" ref="K31:BQ31">K10</f>
        <v>42061</v>
      </c>
      <c r="L31" s="36">
        <f t="shared" si="10"/>
        <v>42068</v>
      </c>
      <c r="M31" s="36">
        <f t="shared" si="10"/>
        <v>42075</v>
      </c>
      <c r="N31" s="36">
        <f t="shared" si="10"/>
        <v>42082</v>
      </c>
      <c r="O31" s="36">
        <f t="shared" si="10"/>
        <v>42089</v>
      </c>
      <c r="P31" s="36">
        <f t="shared" si="10"/>
        <v>42096</v>
      </c>
      <c r="Q31" s="36">
        <f t="shared" si="10"/>
        <v>42103</v>
      </c>
      <c r="R31" s="36">
        <f t="shared" si="10"/>
        <v>42110</v>
      </c>
      <c r="S31" s="36">
        <f t="shared" si="10"/>
        <v>42117</v>
      </c>
      <c r="T31" s="36">
        <f t="shared" si="10"/>
        <v>42124</v>
      </c>
      <c r="U31" s="36">
        <f t="shared" si="10"/>
        <v>42131</v>
      </c>
      <c r="V31" s="36">
        <f t="shared" si="10"/>
        <v>42138</v>
      </c>
      <c r="W31" s="36">
        <f t="shared" si="10"/>
        <v>42145</v>
      </c>
      <c r="X31" s="36">
        <f t="shared" si="10"/>
        <v>42152</v>
      </c>
      <c r="Y31" s="36">
        <f t="shared" si="10"/>
        <v>42159</v>
      </c>
      <c r="Z31" s="36">
        <f t="shared" si="10"/>
        <v>42166</v>
      </c>
      <c r="AA31" s="36">
        <f t="shared" si="10"/>
        <v>42173</v>
      </c>
      <c r="AB31" s="36">
        <f t="shared" si="10"/>
        <v>42180</v>
      </c>
      <c r="AC31" s="36">
        <f t="shared" si="10"/>
        <v>42187</v>
      </c>
      <c r="AD31" s="36">
        <f t="shared" si="10"/>
        <v>42194</v>
      </c>
      <c r="AE31" s="36">
        <f t="shared" si="10"/>
        <v>42201</v>
      </c>
      <c r="AF31" s="36">
        <f t="shared" si="10"/>
        <v>42208</v>
      </c>
      <c r="AG31" s="36">
        <f t="shared" si="10"/>
        <v>42215</v>
      </c>
      <c r="AH31" s="36">
        <f t="shared" si="10"/>
        <v>42222</v>
      </c>
      <c r="AI31" s="36">
        <f t="shared" si="10"/>
        <v>42229</v>
      </c>
      <c r="AJ31" s="36">
        <f t="shared" si="10"/>
        <v>42236</v>
      </c>
      <c r="AK31" s="36">
        <f t="shared" si="10"/>
        <v>42243</v>
      </c>
      <c r="AL31" s="36">
        <f t="shared" si="10"/>
        <v>42250</v>
      </c>
      <c r="AM31" s="36">
        <f t="shared" si="10"/>
        <v>42257</v>
      </c>
      <c r="AN31" s="36">
        <f t="shared" si="10"/>
        <v>42264</v>
      </c>
      <c r="AO31" s="36">
        <f t="shared" si="10"/>
        <v>42271</v>
      </c>
      <c r="AP31" s="36">
        <f t="shared" si="10"/>
        <v>42278</v>
      </c>
      <c r="AQ31" s="36">
        <f t="shared" si="10"/>
        <v>42285</v>
      </c>
      <c r="AR31" s="36">
        <f t="shared" si="10"/>
        <v>42292</v>
      </c>
      <c r="AS31" s="36">
        <f t="shared" si="10"/>
        <v>42299</v>
      </c>
      <c r="AT31" s="36">
        <f t="shared" si="10"/>
        <v>42306</v>
      </c>
      <c r="AU31" s="36">
        <f t="shared" si="10"/>
        <v>42313</v>
      </c>
      <c r="AV31" s="36">
        <f t="shared" si="10"/>
        <v>42320</v>
      </c>
      <c r="AW31" s="36">
        <f t="shared" si="10"/>
        <v>42327</v>
      </c>
      <c r="AX31" s="36">
        <f t="shared" si="10"/>
        <v>42334</v>
      </c>
      <c r="AY31" s="36">
        <f t="shared" si="10"/>
        <v>42341</v>
      </c>
      <c r="AZ31" s="36">
        <f t="shared" si="10"/>
        <v>42348</v>
      </c>
      <c r="BA31" s="36">
        <f t="shared" si="10"/>
        <v>42355</v>
      </c>
      <c r="BB31" s="36">
        <f t="shared" si="10"/>
        <v>42362</v>
      </c>
      <c r="BC31" s="36">
        <f t="shared" si="10"/>
        <v>42369</v>
      </c>
      <c r="BD31" s="36">
        <f t="shared" si="10"/>
        <v>42376</v>
      </c>
      <c r="BE31" s="36">
        <f t="shared" si="10"/>
        <v>42383</v>
      </c>
      <c r="BF31" s="36">
        <f t="shared" si="10"/>
        <v>42390</v>
      </c>
      <c r="BG31" s="36">
        <f t="shared" si="10"/>
        <v>42397</v>
      </c>
      <c r="BH31" s="36">
        <f t="shared" si="10"/>
        <v>42404</v>
      </c>
      <c r="BI31" s="36">
        <f t="shared" si="10"/>
        <v>42411</v>
      </c>
      <c r="BJ31" s="36">
        <f t="shared" si="10"/>
        <v>42418</v>
      </c>
      <c r="BK31" s="36">
        <f t="shared" si="10"/>
        <v>42425</v>
      </c>
      <c r="BL31" s="36">
        <f t="shared" si="10"/>
        <v>42432</v>
      </c>
      <c r="BM31" s="36">
        <f t="shared" si="10"/>
        <v>42439</v>
      </c>
      <c r="BN31" s="36">
        <f t="shared" si="10"/>
        <v>42446</v>
      </c>
      <c r="BO31" s="36">
        <f t="shared" si="10"/>
        <v>42453</v>
      </c>
      <c r="BP31" s="36">
        <f t="shared" si="10"/>
        <v>42460</v>
      </c>
      <c r="BQ31" s="36">
        <f t="shared" si="10"/>
        <v>42467</v>
      </c>
    </row>
    <row r="32" spans="4:69" ht="11.25">
      <c r="D32" s="35" t="s">
        <v>35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</row>
    <row r="33" spans="4:69" ht="11.25">
      <c r="D33" s="35"/>
      <c r="E33" s="35" t="s">
        <v>36</v>
      </c>
      <c r="J33" s="33">
        <f>EOMONTH(J31-Days_in_Week+1,0)</f>
        <v>42063</v>
      </c>
      <c r="K33" s="33">
        <f aca="true" t="shared" si="11" ref="K33:BQ33">EOMONTH(K31-Days_in_Week+1,0)</f>
        <v>42063</v>
      </c>
      <c r="L33" s="33">
        <f t="shared" si="11"/>
        <v>42063</v>
      </c>
      <c r="M33" s="33">
        <f t="shared" si="11"/>
        <v>42094</v>
      </c>
      <c r="N33" s="33">
        <f t="shared" si="11"/>
        <v>42094</v>
      </c>
      <c r="O33" s="33">
        <f t="shared" si="11"/>
        <v>42094</v>
      </c>
      <c r="P33" s="33">
        <f t="shared" si="11"/>
        <v>42094</v>
      </c>
      <c r="Q33" s="33">
        <f t="shared" si="11"/>
        <v>42124</v>
      </c>
      <c r="R33" s="33">
        <f t="shared" si="11"/>
        <v>42124</v>
      </c>
      <c r="S33" s="33">
        <f t="shared" si="11"/>
        <v>42124</v>
      </c>
      <c r="T33" s="33">
        <f t="shared" si="11"/>
        <v>42124</v>
      </c>
      <c r="U33" s="33">
        <f t="shared" si="11"/>
        <v>42155</v>
      </c>
      <c r="V33" s="33">
        <f t="shared" si="11"/>
        <v>42155</v>
      </c>
      <c r="W33" s="33">
        <f t="shared" si="11"/>
        <v>42155</v>
      </c>
      <c r="X33" s="33">
        <f t="shared" si="11"/>
        <v>42155</v>
      </c>
      <c r="Y33" s="33">
        <f t="shared" si="11"/>
        <v>42155</v>
      </c>
      <c r="Z33" s="33">
        <f t="shared" si="11"/>
        <v>42185</v>
      </c>
      <c r="AA33" s="33">
        <f t="shared" si="11"/>
        <v>42185</v>
      </c>
      <c r="AB33" s="33">
        <f t="shared" si="11"/>
        <v>42185</v>
      </c>
      <c r="AC33" s="33">
        <f t="shared" si="11"/>
        <v>42185</v>
      </c>
      <c r="AD33" s="33">
        <f t="shared" si="11"/>
        <v>42216</v>
      </c>
      <c r="AE33" s="33">
        <f t="shared" si="11"/>
        <v>42216</v>
      </c>
      <c r="AF33" s="33">
        <f t="shared" si="11"/>
        <v>42216</v>
      </c>
      <c r="AG33" s="33">
        <f t="shared" si="11"/>
        <v>42216</v>
      </c>
      <c r="AH33" s="33">
        <f t="shared" si="11"/>
        <v>42216</v>
      </c>
      <c r="AI33" s="33">
        <f t="shared" si="11"/>
        <v>42247</v>
      </c>
      <c r="AJ33" s="33">
        <f t="shared" si="11"/>
        <v>42247</v>
      </c>
      <c r="AK33" s="33">
        <f t="shared" si="11"/>
        <v>42247</v>
      </c>
      <c r="AL33" s="33">
        <f t="shared" si="11"/>
        <v>42247</v>
      </c>
      <c r="AM33" s="33">
        <f t="shared" si="11"/>
        <v>42277</v>
      </c>
      <c r="AN33" s="33">
        <f t="shared" si="11"/>
        <v>42277</v>
      </c>
      <c r="AO33" s="33">
        <f t="shared" si="11"/>
        <v>42277</v>
      </c>
      <c r="AP33" s="33">
        <f t="shared" si="11"/>
        <v>42277</v>
      </c>
      <c r="AQ33" s="33">
        <f t="shared" si="11"/>
        <v>42308</v>
      </c>
      <c r="AR33" s="33">
        <f t="shared" si="11"/>
        <v>42308</v>
      </c>
      <c r="AS33" s="33">
        <f t="shared" si="11"/>
        <v>42308</v>
      </c>
      <c r="AT33" s="33">
        <f t="shared" si="11"/>
        <v>42308</v>
      </c>
      <c r="AU33" s="33">
        <f t="shared" si="11"/>
        <v>42308</v>
      </c>
      <c r="AV33" s="33">
        <f t="shared" si="11"/>
        <v>42338</v>
      </c>
      <c r="AW33" s="33">
        <f t="shared" si="11"/>
        <v>42338</v>
      </c>
      <c r="AX33" s="33">
        <f t="shared" si="11"/>
        <v>42338</v>
      </c>
      <c r="AY33" s="33">
        <f t="shared" si="11"/>
        <v>42338</v>
      </c>
      <c r="AZ33" s="33">
        <f t="shared" si="11"/>
        <v>42369</v>
      </c>
      <c r="BA33" s="33">
        <f t="shared" si="11"/>
        <v>42369</v>
      </c>
      <c r="BB33" s="33">
        <f t="shared" si="11"/>
        <v>42369</v>
      </c>
      <c r="BC33" s="33">
        <f t="shared" si="11"/>
        <v>42369</v>
      </c>
      <c r="BD33" s="33">
        <f t="shared" si="11"/>
        <v>42400</v>
      </c>
      <c r="BE33" s="33">
        <f t="shared" si="11"/>
        <v>42400</v>
      </c>
      <c r="BF33" s="33">
        <f t="shared" si="11"/>
        <v>42400</v>
      </c>
      <c r="BG33" s="33">
        <f t="shared" si="11"/>
        <v>42400</v>
      </c>
      <c r="BH33" s="33">
        <f t="shared" si="11"/>
        <v>42400</v>
      </c>
      <c r="BI33" s="33">
        <f t="shared" si="11"/>
        <v>42429</v>
      </c>
      <c r="BJ33" s="33">
        <f t="shared" si="11"/>
        <v>42429</v>
      </c>
      <c r="BK33" s="33">
        <f t="shared" si="11"/>
        <v>42429</v>
      </c>
      <c r="BL33" s="33">
        <f t="shared" si="11"/>
        <v>42429</v>
      </c>
      <c r="BM33" s="33">
        <f t="shared" si="11"/>
        <v>42460</v>
      </c>
      <c r="BN33" s="33">
        <f t="shared" si="11"/>
        <v>42460</v>
      </c>
      <c r="BO33" s="33">
        <f t="shared" si="11"/>
        <v>42460</v>
      </c>
      <c r="BP33" s="33">
        <f t="shared" si="11"/>
        <v>42460</v>
      </c>
      <c r="BQ33" s="33">
        <f t="shared" si="11"/>
        <v>42490</v>
      </c>
    </row>
    <row r="34" spans="4:69" ht="11.25">
      <c r="D34" s="35"/>
      <c r="E34" s="35" t="s">
        <v>37</v>
      </c>
      <c r="J34" s="33">
        <f>EOMONTH(J31,0)</f>
        <v>42063</v>
      </c>
      <c r="K34" s="33">
        <f aca="true" t="shared" si="12" ref="K34:BQ34">EOMONTH(K31,0)</f>
        <v>42063</v>
      </c>
      <c r="L34" s="33">
        <f t="shared" si="12"/>
        <v>42094</v>
      </c>
      <c r="M34" s="33">
        <f t="shared" si="12"/>
        <v>42094</v>
      </c>
      <c r="N34" s="33">
        <f t="shared" si="12"/>
        <v>42094</v>
      </c>
      <c r="O34" s="33">
        <f t="shared" si="12"/>
        <v>42094</v>
      </c>
      <c r="P34" s="33">
        <f t="shared" si="12"/>
        <v>42124</v>
      </c>
      <c r="Q34" s="33">
        <f t="shared" si="12"/>
        <v>42124</v>
      </c>
      <c r="R34" s="33">
        <f t="shared" si="12"/>
        <v>42124</v>
      </c>
      <c r="S34" s="33">
        <f t="shared" si="12"/>
        <v>42124</v>
      </c>
      <c r="T34" s="33">
        <f t="shared" si="12"/>
        <v>42124</v>
      </c>
      <c r="U34" s="33">
        <f t="shared" si="12"/>
        <v>42155</v>
      </c>
      <c r="V34" s="33">
        <f t="shared" si="12"/>
        <v>42155</v>
      </c>
      <c r="W34" s="33">
        <f t="shared" si="12"/>
        <v>42155</v>
      </c>
      <c r="X34" s="33">
        <f t="shared" si="12"/>
        <v>42155</v>
      </c>
      <c r="Y34" s="33">
        <f t="shared" si="12"/>
        <v>42185</v>
      </c>
      <c r="Z34" s="33">
        <f t="shared" si="12"/>
        <v>42185</v>
      </c>
      <c r="AA34" s="33">
        <f t="shared" si="12"/>
        <v>42185</v>
      </c>
      <c r="AB34" s="33">
        <f t="shared" si="12"/>
        <v>42185</v>
      </c>
      <c r="AC34" s="33">
        <f t="shared" si="12"/>
        <v>42216</v>
      </c>
      <c r="AD34" s="33">
        <f t="shared" si="12"/>
        <v>42216</v>
      </c>
      <c r="AE34" s="33">
        <f t="shared" si="12"/>
        <v>42216</v>
      </c>
      <c r="AF34" s="33">
        <f t="shared" si="12"/>
        <v>42216</v>
      </c>
      <c r="AG34" s="33">
        <f t="shared" si="12"/>
        <v>42216</v>
      </c>
      <c r="AH34" s="33">
        <f t="shared" si="12"/>
        <v>42247</v>
      </c>
      <c r="AI34" s="33">
        <f t="shared" si="12"/>
        <v>42247</v>
      </c>
      <c r="AJ34" s="33">
        <f t="shared" si="12"/>
        <v>42247</v>
      </c>
      <c r="AK34" s="33">
        <f t="shared" si="12"/>
        <v>42247</v>
      </c>
      <c r="AL34" s="33">
        <f t="shared" si="12"/>
        <v>42277</v>
      </c>
      <c r="AM34" s="33">
        <f t="shared" si="12"/>
        <v>42277</v>
      </c>
      <c r="AN34" s="33">
        <f t="shared" si="12"/>
        <v>42277</v>
      </c>
      <c r="AO34" s="33">
        <f t="shared" si="12"/>
        <v>42277</v>
      </c>
      <c r="AP34" s="33">
        <f t="shared" si="12"/>
        <v>42308</v>
      </c>
      <c r="AQ34" s="33">
        <f t="shared" si="12"/>
        <v>42308</v>
      </c>
      <c r="AR34" s="33">
        <f t="shared" si="12"/>
        <v>42308</v>
      </c>
      <c r="AS34" s="33">
        <f t="shared" si="12"/>
        <v>42308</v>
      </c>
      <c r="AT34" s="33">
        <f t="shared" si="12"/>
        <v>42308</v>
      </c>
      <c r="AU34" s="33">
        <f t="shared" si="12"/>
        <v>42338</v>
      </c>
      <c r="AV34" s="33">
        <f t="shared" si="12"/>
        <v>42338</v>
      </c>
      <c r="AW34" s="33">
        <f t="shared" si="12"/>
        <v>42338</v>
      </c>
      <c r="AX34" s="33">
        <f t="shared" si="12"/>
        <v>42338</v>
      </c>
      <c r="AY34" s="33">
        <f t="shared" si="12"/>
        <v>42369</v>
      </c>
      <c r="AZ34" s="33">
        <f t="shared" si="12"/>
        <v>42369</v>
      </c>
      <c r="BA34" s="33">
        <f t="shared" si="12"/>
        <v>42369</v>
      </c>
      <c r="BB34" s="33">
        <f t="shared" si="12"/>
        <v>42369</v>
      </c>
      <c r="BC34" s="33">
        <f t="shared" si="12"/>
        <v>42369</v>
      </c>
      <c r="BD34" s="33">
        <f t="shared" si="12"/>
        <v>42400</v>
      </c>
      <c r="BE34" s="33">
        <f t="shared" si="12"/>
        <v>42400</v>
      </c>
      <c r="BF34" s="33">
        <f t="shared" si="12"/>
        <v>42400</v>
      </c>
      <c r="BG34" s="33">
        <f t="shared" si="12"/>
        <v>42400</v>
      </c>
      <c r="BH34" s="33">
        <f t="shared" si="12"/>
        <v>42429</v>
      </c>
      <c r="BI34" s="33">
        <f t="shared" si="12"/>
        <v>42429</v>
      </c>
      <c r="BJ34" s="33">
        <f t="shared" si="12"/>
        <v>42429</v>
      </c>
      <c r="BK34" s="33">
        <f t="shared" si="12"/>
        <v>42429</v>
      </c>
      <c r="BL34" s="33">
        <f t="shared" si="12"/>
        <v>42460</v>
      </c>
      <c r="BM34" s="33">
        <f t="shared" si="12"/>
        <v>42460</v>
      </c>
      <c r="BN34" s="33">
        <f t="shared" si="12"/>
        <v>42460</v>
      </c>
      <c r="BO34" s="33">
        <f t="shared" si="12"/>
        <v>42460</v>
      </c>
      <c r="BP34" s="33">
        <f t="shared" si="12"/>
        <v>42460</v>
      </c>
      <c r="BQ34" s="33">
        <f t="shared" si="12"/>
        <v>42490</v>
      </c>
    </row>
    <row r="35" ht="11.25">
      <c r="D35" s="35"/>
    </row>
    <row r="36" ht="11.25">
      <c r="D36" s="35" t="s">
        <v>38</v>
      </c>
    </row>
    <row r="37" spans="4:69" ht="11.25">
      <c r="D37" s="35"/>
      <c r="E37" s="10" t="str">
        <f>E33</f>
        <v>Beginning of Period</v>
      </c>
      <c r="J37" s="38">
        <f>1-J38</f>
        <v>1</v>
      </c>
      <c r="K37" s="38">
        <f aca="true" t="shared" si="13" ref="K37:BQ37">1-K38</f>
        <v>1</v>
      </c>
      <c r="L37" s="38">
        <f t="shared" si="13"/>
        <v>0.2857142857142857</v>
      </c>
      <c r="M37" s="38">
        <f t="shared" si="13"/>
        <v>1</v>
      </c>
      <c r="N37" s="38">
        <f t="shared" si="13"/>
        <v>1</v>
      </c>
      <c r="O37" s="38">
        <f t="shared" si="13"/>
        <v>1</v>
      </c>
      <c r="P37" s="38">
        <f t="shared" si="13"/>
        <v>0.7142857142857143</v>
      </c>
      <c r="Q37" s="38">
        <f t="shared" si="13"/>
        <v>1</v>
      </c>
      <c r="R37" s="38">
        <f t="shared" si="13"/>
        <v>1</v>
      </c>
      <c r="S37" s="38">
        <f t="shared" si="13"/>
        <v>1</v>
      </c>
      <c r="T37" s="38">
        <f t="shared" si="13"/>
        <v>1</v>
      </c>
      <c r="U37" s="38">
        <f t="shared" si="13"/>
        <v>1</v>
      </c>
      <c r="V37" s="38">
        <f t="shared" si="13"/>
        <v>1</v>
      </c>
      <c r="W37" s="38">
        <f t="shared" si="13"/>
        <v>1</v>
      </c>
      <c r="X37" s="38">
        <f t="shared" si="13"/>
        <v>1</v>
      </c>
      <c r="Y37" s="38">
        <f t="shared" si="13"/>
        <v>0.4285714285714286</v>
      </c>
      <c r="Z37" s="38">
        <f t="shared" si="13"/>
        <v>1</v>
      </c>
      <c r="AA37" s="38">
        <f t="shared" si="13"/>
        <v>1</v>
      </c>
      <c r="AB37" s="38">
        <f t="shared" si="13"/>
        <v>1</v>
      </c>
      <c r="AC37" s="38">
        <f t="shared" si="13"/>
        <v>0.7142857142857143</v>
      </c>
      <c r="AD37" s="38">
        <f t="shared" si="13"/>
        <v>1</v>
      </c>
      <c r="AE37" s="38">
        <f t="shared" si="13"/>
        <v>1</v>
      </c>
      <c r="AF37" s="38">
        <f t="shared" si="13"/>
        <v>1</v>
      </c>
      <c r="AG37" s="38">
        <f t="shared" si="13"/>
        <v>1</v>
      </c>
      <c r="AH37" s="38">
        <f t="shared" si="13"/>
        <v>0.1428571428571429</v>
      </c>
      <c r="AI37" s="38">
        <f t="shared" si="13"/>
        <v>1</v>
      </c>
      <c r="AJ37" s="38">
        <f t="shared" si="13"/>
        <v>1</v>
      </c>
      <c r="AK37" s="38">
        <f t="shared" si="13"/>
        <v>1</v>
      </c>
      <c r="AL37" s="38">
        <f t="shared" si="13"/>
        <v>0.5714285714285714</v>
      </c>
      <c r="AM37" s="38">
        <f t="shared" si="13"/>
        <v>1</v>
      </c>
      <c r="AN37" s="38">
        <f t="shared" si="13"/>
        <v>1</v>
      </c>
      <c r="AO37" s="38">
        <f t="shared" si="13"/>
        <v>1</v>
      </c>
      <c r="AP37" s="38">
        <f t="shared" si="13"/>
        <v>0.8571428571428572</v>
      </c>
      <c r="AQ37" s="38">
        <f t="shared" si="13"/>
        <v>1</v>
      </c>
      <c r="AR37" s="38">
        <f t="shared" si="13"/>
        <v>1</v>
      </c>
      <c r="AS37" s="38">
        <f t="shared" si="13"/>
        <v>1</v>
      </c>
      <c r="AT37" s="38">
        <f t="shared" si="13"/>
        <v>1</v>
      </c>
      <c r="AU37" s="38">
        <f t="shared" si="13"/>
        <v>0.2857142857142857</v>
      </c>
      <c r="AV37" s="38">
        <f t="shared" si="13"/>
        <v>1</v>
      </c>
      <c r="AW37" s="38">
        <f t="shared" si="13"/>
        <v>1</v>
      </c>
      <c r="AX37" s="38">
        <f t="shared" si="13"/>
        <v>1</v>
      </c>
      <c r="AY37" s="38">
        <f t="shared" si="13"/>
        <v>0.5714285714285714</v>
      </c>
      <c r="AZ37" s="38">
        <f t="shared" si="13"/>
        <v>1</v>
      </c>
      <c r="BA37" s="38">
        <f t="shared" si="13"/>
        <v>1</v>
      </c>
      <c r="BB37" s="38">
        <f t="shared" si="13"/>
        <v>1</v>
      </c>
      <c r="BC37" s="38">
        <f t="shared" si="13"/>
        <v>1</v>
      </c>
      <c r="BD37" s="38">
        <f t="shared" si="13"/>
        <v>1</v>
      </c>
      <c r="BE37" s="38">
        <f t="shared" si="13"/>
        <v>1</v>
      </c>
      <c r="BF37" s="38">
        <f t="shared" si="13"/>
        <v>1</v>
      </c>
      <c r="BG37" s="38">
        <f t="shared" si="13"/>
        <v>1</v>
      </c>
      <c r="BH37" s="38">
        <f t="shared" si="13"/>
        <v>0.4285714285714286</v>
      </c>
      <c r="BI37" s="38">
        <f t="shared" si="13"/>
        <v>1</v>
      </c>
      <c r="BJ37" s="38">
        <f t="shared" si="13"/>
        <v>1</v>
      </c>
      <c r="BK37" s="38">
        <f t="shared" si="13"/>
        <v>1</v>
      </c>
      <c r="BL37" s="38">
        <f t="shared" si="13"/>
        <v>0.5714285714285714</v>
      </c>
      <c r="BM37" s="38">
        <f t="shared" si="13"/>
        <v>1</v>
      </c>
      <c r="BN37" s="38">
        <f t="shared" si="13"/>
        <v>1</v>
      </c>
      <c r="BO37" s="38">
        <f t="shared" si="13"/>
        <v>1</v>
      </c>
      <c r="BP37" s="38">
        <f t="shared" si="13"/>
        <v>1</v>
      </c>
      <c r="BQ37" s="38">
        <f t="shared" si="13"/>
        <v>1</v>
      </c>
    </row>
    <row r="38" spans="4:69" ht="11.25">
      <c r="D38" s="35"/>
      <c r="E38" s="10" t="str">
        <f>E34</f>
        <v>End of Period</v>
      </c>
      <c r="J38" s="38">
        <f>IF(J34&lt;&gt;J33,DAY(J31)/Days_in_Week,)</f>
        <v>0</v>
      </c>
      <c r="K38" s="38">
        <f aca="true" t="shared" si="14" ref="K38:BQ38">IF(K34&lt;&gt;K33,DAY(K31)/Days_in_Week,)</f>
        <v>0</v>
      </c>
      <c r="L38" s="38">
        <f t="shared" si="14"/>
        <v>0.7142857142857143</v>
      </c>
      <c r="M38" s="38">
        <f t="shared" si="14"/>
        <v>0</v>
      </c>
      <c r="N38" s="38">
        <f t="shared" si="14"/>
        <v>0</v>
      </c>
      <c r="O38" s="38">
        <f t="shared" si="14"/>
        <v>0</v>
      </c>
      <c r="P38" s="38">
        <f t="shared" si="14"/>
        <v>0.2857142857142857</v>
      </c>
      <c r="Q38" s="38">
        <f t="shared" si="14"/>
        <v>0</v>
      </c>
      <c r="R38" s="38">
        <f t="shared" si="14"/>
        <v>0</v>
      </c>
      <c r="S38" s="38">
        <f t="shared" si="14"/>
        <v>0</v>
      </c>
      <c r="T38" s="38">
        <f t="shared" si="14"/>
        <v>0</v>
      </c>
      <c r="U38" s="38">
        <f t="shared" si="14"/>
        <v>0</v>
      </c>
      <c r="V38" s="38">
        <f t="shared" si="14"/>
        <v>0</v>
      </c>
      <c r="W38" s="38">
        <f t="shared" si="14"/>
        <v>0</v>
      </c>
      <c r="X38" s="38">
        <f t="shared" si="14"/>
        <v>0</v>
      </c>
      <c r="Y38" s="38">
        <f t="shared" si="14"/>
        <v>0.5714285714285714</v>
      </c>
      <c r="Z38" s="38">
        <f t="shared" si="14"/>
        <v>0</v>
      </c>
      <c r="AA38" s="38">
        <f t="shared" si="14"/>
        <v>0</v>
      </c>
      <c r="AB38" s="38">
        <f t="shared" si="14"/>
        <v>0</v>
      </c>
      <c r="AC38" s="38">
        <f t="shared" si="14"/>
        <v>0.2857142857142857</v>
      </c>
      <c r="AD38" s="38">
        <f t="shared" si="14"/>
        <v>0</v>
      </c>
      <c r="AE38" s="38">
        <f t="shared" si="14"/>
        <v>0</v>
      </c>
      <c r="AF38" s="38">
        <f t="shared" si="14"/>
        <v>0</v>
      </c>
      <c r="AG38" s="38">
        <f t="shared" si="14"/>
        <v>0</v>
      </c>
      <c r="AH38" s="38">
        <f t="shared" si="14"/>
        <v>0.8571428571428571</v>
      </c>
      <c r="AI38" s="38">
        <f t="shared" si="14"/>
        <v>0</v>
      </c>
      <c r="AJ38" s="38">
        <f t="shared" si="14"/>
        <v>0</v>
      </c>
      <c r="AK38" s="38">
        <f t="shared" si="14"/>
        <v>0</v>
      </c>
      <c r="AL38" s="38">
        <f t="shared" si="14"/>
        <v>0.42857142857142855</v>
      </c>
      <c r="AM38" s="38">
        <f t="shared" si="14"/>
        <v>0</v>
      </c>
      <c r="AN38" s="38">
        <f t="shared" si="14"/>
        <v>0</v>
      </c>
      <c r="AO38" s="38">
        <f t="shared" si="14"/>
        <v>0</v>
      </c>
      <c r="AP38" s="38">
        <f t="shared" si="14"/>
        <v>0.14285714285714285</v>
      </c>
      <c r="AQ38" s="38">
        <f t="shared" si="14"/>
        <v>0</v>
      </c>
      <c r="AR38" s="38">
        <f t="shared" si="14"/>
        <v>0</v>
      </c>
      <c r="AS38" s="38">
        <f t="shared" si="14"/>
        <v>0</v>
      </c>
      <c r="AT38" s="38">
        <f t="shared" si="14"/>
        <v>0</v>
      </c>
      <c r="AU38" s="38">
        <f t="shared" si="14"/>
        <v>0.7142857142857143</v>
      </c>
      <c r="AV38" s="38">
        <f t="shared" si="14"/>
        <v>0</v>
      </c>
      <c r="AW38" s="38">
        <f t="shared" si="14"/>
        <v>0</v>
      </c>
      <c r="AX38" s="38">
        <f t="shared" si="14"/>
        <v>0</v>
      </c>
      <c r="AY38" s="38">
        <f t="shared" si="14"/>
        <v>0.42857142857142855</v>
      </c>
      <c r="AZ38" s="38">
        <f t="shared" si="14"/>
        <v>0</v>
      </c>
      <c r="BA38" s="38">
        <f t="shared" si="14"/>
        <v>0</v>
      </c>
      <c r="BB38" s="38">
        <f t="shared" si="14"/>
        <v>0</v>
      </c>
      <c r="BC38" s="38">
        <f t="shared" si="14"/>
        <v>0</v>
      </c>
      <c r="BD38" s="38">
        <f t="shared" si="14"/>
        <v>0</v>
      </c>
      <c r="BE38" s="38">
        <f t="shared" si="14"/>
        <v>0</v>
      </c>
      <c r="BF38" s="38">
        <f t="shared" si="14"/>
        <v>0</v>
      </c>
      <c r="BG38" s="38">
        <f t="shared" si="14"/>
        <v>0</v>
      </c>
      <c r="BH38" s="38">
        <f t="shared" si="14"/>
        <v>0.5714285714285714</v>
      </c>
      <c r="BI38" s="38">
        <f t="shared" si="14"/>
        <v>0</v>
      </c>
      <c r="BJ38" s="38">
        <f t="shared" si="14"/>
        <v>0</v>
      </c>
      <c r="BK38" s="38">
        <f t="shared" si="14"/>
        <v>0</v>
      </c>
      <c r="BL38" s="38">
        <f t="shared" si="14"/>
        <v>0.42857142857142855</v>
      </c>
      <c r="BM38" s="38">
        <f t="shared" si="14"/>
        <v>0</v>
      </c>
      <c r="BN38" s="38">
        <f t="shared" si="14"/>
        <v>0</v>
      </c>
      <c r="BO38" s="38">
        <f t="shared" si="14"/>
        <v>0</v>
      </c>
      <c r="BP38" s="38">
        <f t="shared" si="14"/>
        <v>0</v>
      </c>
      <c r="BQ38" s="38">
        <f t="shared" si="14"/>
        <v>0</v>
      </c>
    </row>
    <row r="39" ht="11.25">
      <c r="D39" s="35"/>
    </row>
    <row r="40" spans="4:69" ht="11.25">
      <c r="D40" s="35" t="s">
        <v>29</v>
      </c>
      <c r="J40" s="39">
        <f>J15</f>
        <v>10</v>
      </c>
      <c r="K40" s="39">
        <f aca="true" t="shared" si="15" ref="K40:BQ40">K15</f>
        <v>20</v>
      </c>
      <c r="L40" s="39">
        <f t="shared" si="15"/>
        <v>30</v>
      </c>
      <c r="M40" s="39">
        <f t="shared" si="15"/>
        <v>40</v>
      </c>
      <c r="N40" s="39">
        <f t="shared" si="15"/>
        <v>50</v>
      </c>
      <c r="O40" s="39">
        <f t="shared" si="15"/>
        <v>60</v>
      </c>
      <c r="P40" s="39">
        <f t="shared" si="15"/>
        <v>70</v>
      </c>
      <c r="Q40" s="39">
        <f t="shared" si="15"/>
        <v>80</v>
      </c>
      <c r="R40" s="39">
        <f t="shared" si="15"/>
        <v>90</v>
      </c>
      <c r="S40" s="39">
        <f t="shared" si="15"/>
        <v>100</v>
      </c>
      <c r="T40" s="39">
        <f t="shared" si="15"/>
        <v>110</v>
      </c>
      <c r="U40" s="39">
        <f t="shared" si="15"/>
        <v>120</v>
      </c>
      <c r="V40" s="39">
        <f t="shared" si="15"/>
        <v>130</v>
      </c>
      <c r="W40" s="39">
        <f t="shared" si="15"/>
        <v>140</v>
      </c>
      <c r="X40" s="39">
        <f t="shared" si="15"/>
        <v>150</v>
      </c>
      <c r="Y40" s="39">
        <f t="shared" si="15"/>
        <v>160</v>
      </c>
      <c r="Z40" s="39">
        <f t="shared" si="15"/>
        <v>170</v>
      </c>
      <c r="AA40" s="39">
        <f t="shared" si="15"/>
        <v>180</v>
      </c>
      <c r="AB40" s="39">
        <f t="shared" si="15"/>
        <v>190</v>
      </c>
      <c r="AC40" s="39">
        <f t="shared" si="15"/>
        <v>200</v>
      </c>
      <c r="AD40" s="39">
        <f t="shared" si="15"/>
        <v>210</v>
      </c>
      <c r="AE40" s="39">
        <f t="shared" si="15"/>
        <v>220</v>
      </c>
      <c r="AF40" s="39">
        <f t="shared" si="15"/>
        <v>230</v>
      </c>
      <c r="AG40" s="39">
        <f t="shared" si="15"/>
        <v>240</v>
      </c>
      <c r="AH40" s="39">
        <f t="shared" si="15"/>
        <v>250</v>
      </c>
      <c r="AI40" s="39">
        <f t="shared" si="15"/>
        <v>260</v>
      </c>
      <c r="AJ40" s="39">
        <f t="shared" si="15"/>
        <v>270</v>
      </c>
      <c r="AK40" s="39">
        <f t="shared" si="15"/>
        <v>280</v>
      </c>
      <c r="AL40" s="39">
        <f t="shared" si="15"/>
        <v>290</v>
      </c>
      <c r="AM40" s="39">
        <f t="shared" si="15"/>
        <v>300</v>
      </c>
      <c r="AN40" s="39">
        <f t="shared" si="15"/>
        <v>310</v>
      </c>
      <c r="AO40" s="39">
        <f t="shared" si="15"/>
        <v>320</v>
      </c>
      <c r="AP40" s="39">
        <f t="shared" si="15"/>
        <v>330</v>
      </c>
      <c r="AQ40" s="39">
        <f t="shared" si="15"/>
        <v>340</v>
      </c>
      <c r="AR40" s="39">
        <f t="shared" si="15"/>
        <v>350</v>
      </c>
      <c r="AS40" s="39">
        <f t="shared" si="15"/>
        <v>360</v>
      </c>
      <c r="AT40" s="39">
        <f t="shared" si="15"/>
        <v>370</v>
      </c>
      <c r="AU40" s="39">
        <f t="shared" si="15"/>
        <v>380</v>
      </c>
      <c r="AV40" s="39">
        <f t="shared" si="15"/>
        <v>390</v>
      </c>
      <c r="AW40" s="39">
        <f t="shared" si="15"/>
        <v>400</v>
      </c>
      <c r="AX40" s="39">
        <f t="shared" si="15"/>
        <v>410</v>
      </c>
      <c r="AY40" s="39">
        <f t="shared" si="15"/>
        <v>420</v>
      </c>
      <c r="AZ40" s="39">
        <f t="shared" si="15"/>
        <v>430</v>
      </c>
      <c r="BA40" s="39">
        <f t="shared" si="15"/>
        <v>440</v>
      </c>
      <c r="BB40" s="39">
        <f t="shared" si="15"/>
        <v>450</v>
      </c>
      <c r="BC40" s="39">
        <f t="shared" si="15"/>
        <v>460</v>
      </c>
      <c r="BD40" s="39">
        <f t="shared" si="15"/>
        <v>470</v>
      </c>
      <c r="BE40" s="39">
        <f t="shared" si="15"/>
        <v>480</v>
      </c>
      <c r="BF40" s="39">
        <f t="shared" si="15"/>
        <v>490</v>
      </c>
      <c r="BG40" s="39">
        <f t="shared" si="15"/>
        <v>500</v>
      </c>
      <c r="BH40" s="39">
        <f t="shared" si="15"/>
        <v>510</v>
      </c>
      <c r="BI40" s="39">
        <f t="shared" si="15"/>
        <v>520</v>
      </c>
      <c r="BJ40" s="39">
        <f t="shared" si="15"/>
        <v>530</v>
      </c>
      <c r="BK40" s="39">
        <f t="shared" si="15"/>
        <v>540</v>
      </c>
      <c r="BL40" s="39">
        <f t="shared" si="15"/>
        <v>550</v>
      </c>
      <c r="BM40" s="39">
        <f t="shared" si="15"/>
        <v>560</v>
      </c>
      <c r="BN40" s="39">
        <f t="shared" si="15"/>
        <v>570</v>
      </c>
      <c r="BO40" s="39">
        <f t="shared" si="15"/>
        <v>580</v>
      </c>
      <c r="BP40" s="39">
        <f t="shared" si="15"/>
        <v>590</v>
      </c>
      <c r="BQ40" s="39">
        <f t="shared" si="15"/>
        <v>600</v>
      </c>
    </row>
    <row r="43" ht="12">
      <c r="C43" s="30" t="s">
        <v>30</v>
      </c>
    </row>
    <row r="45" spans="4:21" ht="11.25">
      <c r="D45" s="41"/>
      <c r="E45" s="40"/>
      <c r="F45" s="40"/>
      <c r="G45" s="40"/>
      <c r="H45" s="40"/>
      <c r="I45" s="40"/>
      <c r="J45" s="42">
        <f aca="true" t="shared" si="16" ref="J45:U45">IF(I45="",EOMONTH(J31,0),EOMONTH(I45,1))</f>
        <v>42063</v>
      </c>
      <c r="K45" s="42">
        <f t="shared" si="16"/>
        <v>42094</v>
      </c>
      <c r="L45" s="42">
        <f t="shared" si="16"/>
        <v>42124</v>
      </c>
      <c r="M45" s="42">
        <f t="shared" si="16"/>
        <v>42155</v>
      </c>
      <c r="N45" s="42">
        <f t="shared" si="16"/>
        <v>42185</v>
      </c>
      <c r="O45" s="42">
        <f t="shared" si="16"/>
        <v>42216</v>
      </c>
      <c r="P45" s="42">
        <f t="shared" si="16"/>
        <v>42247</v>
      </c>
      <c r="Q45" s="42">
        <f t="shared" si="16"/>
        <v>42277</v>
      </c>
      <c r="R45" s="42">
        <f t="shared" si="16"/>
        <v>42308</v>
      </c>
      <c r="S45" s="42">
        <f t="shared" si="16"/>
        <v>42338</v>
      </c>
      <c r="T45" s="42">
        <f t="shared" si="16"/>
        <v>42369</v>
      </c>
      <c r="U45" s="42">
        <f t="shared" si="16"/>
        <v>42400</v>
      </c>
    </row>
    <row r="46" spans="4:21" ht="11.25">
      <c r="D46" s="43" t="str">
        <f>D40</f>
        <v>Sales</v>
      </c>
      <c r="E46" s="40"/>
      <c r="F46" s="40"/>
      <c r="G46" s="40"/>
      <c r="H46" s="40"/>
      <c r="I46" s="40"/>
      <c r="J46" s="44">
        <f>SUMPRODUCT(($J$33:$BQ$33=J$45)*$J$37:$BQ$37*$J$40:$BQ$40)+SUMPRODUCT(($J$34:$BQ$34=J$45)*$J$38:$BQ$38*$J$40:$BQ$40)</f>
        <v>38.57142857142857</v>
      </c>
      <c r="K46" s="44">
        <f aca="true" t="shared" si="17" ref="K46:U46">SUMPRODUCT(($J$33:$BQ$33=K$45)*$J$37:$BQ$37*$J$40:$BQ$40)+SUMPRODUCT(($J$34:$BQ$34=K$45)*$J$38:$BQ$38*$J$40:$BQ$40)</f>
        <v>221.42857142857144</v>
      </c>
      <c r="L46" s="44">
        <f t="shared" si="17"/>
        <v>400</v>
      </c>
      <c r="M46" s="44">
        <f t="shared" si="17"/>
        <v>608.5714285714286</v>
      </c>
      <c r="N46" s="44">
        <f t="shared" si="17"/>
        <v>774.2857142857143</v>
      </c>
      <c r="O46" s="44">
        <f t="shared" si="17"/>
        <v>992.8571428571429</v>
      </c>
      <c r="P46" s="44">
        <f t="shared" si="17"/>
        <v>1190</v>
      </c>
      <c r="Q46" s="44">
        <f t="shared" si="17"/>
        <v>1337.142857142857</v>
      </c>
      <c r="R46" s="44">
        <f t="shared" si="17"/>
        <v>1575.7142857142858</v>
      </c>
      <c r="S46" s="44">
        <f t="shared" si="17"/>
        <v>1711.4285714285716</v>
      </c>
      <c r="T46" s="44">
        <f t="shared" si="17"/>
        <v>1960</v>
      </c>
      <c r="U46" s="44">
        <f t="shared" si="17"/>
        <v>2158.5714285714284</v>
      </c>
    </row>
  </sheetData>
  <sheetProtection/>
  <mergeCells count="2">
    <mergeCell ref="B3:F3"/>
    <mergeCell ref="G20:I20"/>
  </mergeCells>
  <dataValidations count="1">
    <dataValidation type="list" allowBlank="1" showInputMessage="1" showErrorMessage="1" sqref="G20:I20">
      <formula1>$E$12:$E$13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Example!A1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scale="78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2015-02-18T23:24:00Z</cp:lastPrinted>
  <dcterms:created xsi:type="dcterms:W3CDTF">2011-08-14T23:19:23Z</dcterms:created>
  <dcterms:modified xsi:type="dcterms:W3CDTF">2015-02-19T04:26:51Z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